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2_Bilans\Godisnji izvjestaj\"/>
    </mc:Choice>
  </mc:AlternateContent>
  <xr:revisionPtr revIDLastSave="0" documentId="13_ncr:1_{BD55FFA6-C38D-45ED-8AEF-1123EA2C7F81}" xr6:coauthVersionLast="47" xr6:coauthVersionMax="47" xr10:uidLastSave="{00000000-0000-0000-0000-000000000000}"/>
  <bookViews>
    <workbookView xWindow="-120" yWindow="-120" windowWidth="29040" windowHeight="15840" firstSheet="2" activeTab="2" xr2:uid="{39A7FF71-FB93-4716-8027-AAEAD2DC3D37}"/>
  </bookViews>
  <sheets>
    <sheet name="2022_GWh" sheetId="5" r:id="rId1"/>
    <sheet name="2022_Proizvodnja_GWh" sheetId="1" r:id="rId2"/>
    <sheet name="2022_Potrošnja_GWh" sheetId="2" r:id="rId3"/>
    <sheet name="Deklarisana_razmjena" sheetId="3" r:id="rId4"/>
    <sheet name="Fizicka_razmjena" sheetId="4" r:id="rId5"/>
    <sheet name="Odstupanje_2022" sheetId="6" r:id="rId6"/>
    <sheet name="Konzum_Statistika_2022" sheetId="7" r:id="rId7"/>
    <sheet name="Konzum_2022" sheetId="8" r:id="rId8"/>
    <sheet name="Konzum_Dani_2022" sheetId="9" r:id="rId9"/>
  </sheets>
  <externalReferences>
    <externalReference r:id="rId10"/>
    <externalReference r:id="rId11"/>
  </externalReferences>
  <definedNames>
    <definedName name="\k" localSheetId="0">'2022_GWh'!#REF!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0">[2]EPBiH!#REF!</definedName>
    <definedName name="k" localSheetId="2">[2]EPBiH!#REF!</definedName>
    <definedName name="k" localSheetId="1">[2]EPBiH!#REF!</definedName>
    <definedName name="k">[2]EPBiH!#REF!</definedName>
    <definedName name="l" localSheetId="0">[2]EPBiH!#REF!</definedName>
    <definedName name="l" localSheetId="2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0">'2022_GWh'!$A$1:$P$38</definedName>
    <definedName name="_xlnm.Print_Area" localSheetId="3">Deklarisana_razmjena!$A$2:$P$20</definedName>
    <definedName name="_xlnm.Print_Area" localSheetId="4">Fizicka_razmjena!$A$2:$P$19</definedName>
    <definedName name="_xlnm.Print_Area" localSheetId="6">Konzum_Statistika_2022!$B$1:$L$36</definedName>
    <definedName name="Print_Area_MI" localSheetId="0">'2022_GWh'!$B$3:$P$38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9" l="1"/>
  <c r="AB49" i="9"/>
  <c r="E40" i="9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12" i="9" l="1"/>
  <c r="AB15" i="9"/>
  <c r="AB11" i="9"/>
  <c r="AB6" i="9"/>
  <c r="AB7" i="9"/>
  <c r="AB25" i="9"/>
  <c r="AB33" i="9"/>
  <c r="AB10" i="9"/>
  <c r="AB14" i="9"/>
  <c r="AB29" i="9"/>
  <c r="AB32" i="9"/>
  <c r="AB41" i="9"/>
  <c r="AB42" i="9"/>
  <c r="AB44" i="9"/>
  <c r="AB46" i="9"/>
  <c r="AB48" i="9"/>
  <c r="AB28" i="9"/>
  <c r="AB51" i="9"/>
  <c r="AB52" i="9"/>
  <c r="AB65" i="9"/>
  <c r="AB61" i="9"/>
  <c r="AB83" i="9"/>
  <c r="AB5" i="9"/>
  <c r="AB8" i="9"/>
  <c r="AB9" i="9"/>
  <c r="AB13" i="9"/>
  <c r="AB16" i="9"/>
  <c r="AB23" i="9"/>
  <c r="AB26" i="9"/>
  <c r="AB27" i="9"/>
  <c r="AB30" i="9"/>
  <c r="AB31" i="9"/>
  <c r="AB34" i="9"/>
  <c r="AB43" i="9"/>
  <c r="AB45" i="9"/>
  <c r="AB47" i="9"/>
  <c r="AB69" i="9"/>
  <c r="AB81" i="9"/>
  <c r="AB85" i="9"/>
  <c r="AB59" i="9"/>
  <c r="AB63" i="9"/>
  <c r="AB67" i="9"/>
  <c r="AB77" i="9"/>
  <c r="AB86" i="9"/>
  <c r="AB82" i="9"/>
  <c r="AB87" i="9"/>
  <c r="AB60" i="9"/>
  <c r="AB62" i="9"/>
  <c r="AB64" i="9"/>
  <c r="AB66" i="9"/>
  <c r="AB68" i="9"/>
  <c r="AB70" i="9"/>
  <c r="AB78" i="9"/>
  <c r="AB80" i="9"/>
  <c r="AB84" i="9"/>
  <c r="AB79" i="9"/>
  <c r="AB88" i="9"/>
  <c r="AB24" i="9" l="1"/>
  <c r="P38" i="5" l="1"/>
  <c r="B34" i="5"/>
  <c r="B19" i="5"/>
  <c r="P18" i="4"/>
  <c r="N18" i="4"/>
  <c r="H18" i="4"/>
  <c r="F18" i="4"/>
  <c r="M17" i="4"/>
  <c r="K17" i="4"/>
  <c r="E17" i="4"/>
  <c r="P16" i="4"/>
  <c r="J16" i="4"/>
  <c r="H16" i="4"/>
  <c r="L14" i="3"/>
  <c r="J14" i="3"/>
  <c r="D14" i="3"/>
  <c r="P14" i="3"/>
  <c r="O14" i="3"/>
  <c r="N14" i="3"/>
  <c r="M14" i="3"/>
  <c r="K14" i="3"/>
  <c r="I14" i="3"/>
  <c r="H14" i="3"/>
  <c r="G14" i="3"/>
  <c r="F14" i="3"/>
  <c r="E14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J32" i="1"/>
  <c r="P31" i="1"/>
  <c r="P30" i="1"/>
  <c r="O32" i="1"/>
  <c r="N32" i="1"/>
  <c r="M32" i="1"/>
  <c r="L32" i="1"/>
  <c r="K32" i="1"/>
  <c r="I32" i="1"/>
  <c r="H32" i="1"/>
  <c r="G32" i="1"/>
  <c r="F32" i="1"/>
  <c r="E32" i="1"/>
  <c r="D32" i="1"/>
  <c r="P27" i="1"/>
  <c r="P26" i="1"/>
  <c r="L28" i="1"/>
  <c r="J28" i="1"/>
  <c r="P24" i="1"/>
  <c r="P23" i="1"/>
  <c r="K28" i="1"/>
  <c r="I28" i="1"/>
  <c r="P21" i="1"/>
  <c r="P20" i="1"/>
  <c r="P19" i="1"/>
  <c r="P18" i="1"/>
  <c r="P17" i="1"/>
  <c r="P16" i="1"/>
  <c r="P15" i="1"/>
  <c r="P14" i="1"/>
  <c r="P13" i="1"/>
  <c r="P12" i="1"/>
  <c r="P11" i="1"/>
  <c r="P10" i="1"/>
  <c r="P8" i="1"/>
  <c r="P7" i="1"/>
  <c r="F22" i="1"/>
  <c r="I16" i="4" l="1"/>
  <c r="D17" i="4"/>
  <c r="L17" i="4"/>
  <c r="G18" i="4"/>
  <c r="O18" i="4"/>
  <c r="K16" i="4"/>
  <c r="F17" i="4"/>
  <c r="N17" i="4"/>
  <c r="I18" i="4"/>
  <c r="D16" i="4"/>
  <c r="L16" i="4"/>
  <c r="G17" i="4"/>
  <c r="O17" i="4"/>
  <c r="J18" i="4"/>
  <c r="E16" i="4"/>
  <c r="M16" i="4"/>
  <c r="H17" i="4"/>
  <c r="P17" i="4"/>
  <c r="K18" i="4"/>
  <c r="F16" i="4"/>
  <c r="N16" i="4"/>
  <c r="I17" i="4"/>
  <c r="D18" i="4"/>
  <c r="L18" i="4"/>
  <c r="G16" i="4"/>
  <c r="O16" i="4"/>
  <c r="J17" i="4"/>
  <c r="E18" i="4"/>
  <c r="M18" i="4"/>
  <c r="F33" i="1"/>
  <c r="P32" i="1"/>
  <c r="G22" i="1"/>
  <c r="O22" i="1"/>
  <c r="N22" i="1"/>
  <c r="P6" i="1"/>
  <c r="D28" i="1"/>
  <c r="I22" i="1"/>
  <c r="E28" i="1"/>
  <c r="M28" i="1"/>
  <c r="H22" i="1"/>
  <c r="P9" i="1"/>
  <c r="J22" i="1"/>
  <c r="P25" i="1"/>
  <c r="F28" i="1"/>
  <c r="N28" i="1"/>
  <c r="P29" i="1"/>
  <c r="K22" i="1"/>
  <c r="G28" i="1"/>
  <c r="O28" i="1"/>
  <c r="D22" i="1"/>
  <c r="L22" i="1"/>
  <c r="H28" i="1"/>
  <c r="E22" i="1"/>
  <c r="M22" i="1"/>
  <c r="L33" i="1" l="1"/>
  <c r="N33" i="1"/>
  <c r="D33" i="1"/>
  <c r="P22" i="1"/>
  <c r="H33" i="1"/>
  <c r="K33" i="1"/>
  <c r="P28" i="1"/>
  <c r="G33" i="1"/>
  <c r="M33" i="1"/>
  <c r="J33" i="1"/>
  <c r="E33" i="1"/>
  <c r="I33" i="1"/>
  <c r="O33" i="1"/>
  <c r="P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Muris Bakalović</author>
  </authors>
  <commentList>
    <comment ref="I10" authorId="0" shapeId="0" xr:uid="{C9CF8D55-9F86-4D15-AE67-798B0048009A}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<sst xmlns="http://schemas.openxmlformats.org/spreadsheetml/2006/main" count="511" uniqueCount="168">
  <si>
    <t>INJEKTOVANJE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</si>
  <si>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</si>
  <si>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</si>
  <si>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</si>
  <si>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</si>
  <si>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</si>
  <si>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</si>
  <si>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</si>
  <si>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</si>
  <si>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</si>
  <si>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</si>
  <si>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</si>
  <si>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</si>
  <si>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</si>
  <si>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</si>
  <si>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</si>
  <si>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</si>
  <si>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</si>
  <si>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</si>
  <si>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</si>
  <si>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</si>
  <si>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</si>
  <si>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</si>
  <si>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</si>
  <si>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</si>
  <si>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</si>
  <si>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</si>
  <si>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</si>
  <si>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</si>
  <si>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</si>
  <si>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</si>
  <si>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</si>
  <si>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</si>
  <si>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</si>
  <si>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</si>
  <si>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</si>
  <si>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</si>
  <si>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</si>
  <si>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</si>
  <si>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</si>
  <si>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</si>
  <si>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</si>
  <si>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</si>
  <si>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</si>
  <si>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</si>
  <si>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</si>
  <si>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</si>
  <si>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</si>
  <si>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</si>
  <si>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</si>
  <si>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</si>
  <si>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</si>
  <si>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</si>
  <si>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</si>
  <si>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</si>
  <si>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</si>
  <si>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</si>
  <si>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</si>
  <si>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</si>
  <si>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 xml:space="preserve">EFT </t>
  </si>
  <si>
    <t>Vlastita potrošnja elektrana</t>
  </si>
  <si>
    <t>Pumpni rad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</si>
  <si>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</si>
  <si>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</si>
  <si>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</si>
  <si>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</si>
  <si>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</si>
  <si>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</si>
  <si>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</si>
  <si>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</si>
  <si>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</si>
  <si>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</si>
  <si>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</si>
  <si>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</si>
  <si>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</si>
  <si>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</si>
  <si>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</si>
  <si>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</si>
  <si>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</si>
  <si>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</si>
  <si>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</si>
  <si>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</si>
  <si>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</si>
  <si>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</si>
  <si>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</si>
  <si>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</si>
  <si>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</si>
  <si>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</si>
  <si>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BILANS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</si>
  <si>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</si>
  <si>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</si>
  <si>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</si>
  <si>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</si>
  <si>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</si>
  <si>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</si>
  <si>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</si>
  <si>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</si>
  <si>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</si>
  <si>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</si>
  <si>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</si>
  <si>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</si>
  <si>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</si>
  <si>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</si>
  <si>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(4+5+9)</t>
    </r>
  </si>
  <si>
    <t>(11)</t>
  </si>
  <si>
    <t>Ditsributivne kompanije</t>
  </si>
  <si>
    <t>(12)</t>
  </si>
  <si>
    <t xml:space="preserve">Direktno priključeni potrošači 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</si>
  <si>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</si>
  <si>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</si>
  <si>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</si>
  <si>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</si>
  <si>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</si>
  <si>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</si>
  <si>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</si>
  <si>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</si>
  <si>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</si>
  <si>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</si>
  <si>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</si>
  <si>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</si>
  <si>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</si>
  <si>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</si>
  <si>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</si>
  <si>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</si>
  <si>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</si>
  <si>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</si>
  <si>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</si>
  <si>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Odstupanje ees BiH prema interkonekciji u 2022.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</si>
  <si>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</si>
  <si>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</si>
  <si>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</si>
  <si>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</si>
  <si>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</si>
  <si>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</si>
  <si>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</si>
  <si>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</si>
  <si>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</si>
  <si>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</si>
  <si>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</si>
  <si>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</si>
  <si>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</si>
  <si>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</si>
  <si>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</si>
  <si>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</si>
  <si>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</si>
  <si>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</si>
  <si>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</si>
  <si>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</si>
  <si>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Podaci o karakterističnoj satnoj i dnevnoj potrošnji u 2022.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</si>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</sst>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0.0"/>
    <numFmt numFmtId="167" formatCode="#\ ###\ ###\ ##0"/>
    <numFmt numFmtId="168" formatCode="#,##0.000"/>
    <numFmt numFmtId="169" formatCode="dd/mm/yyyy/"/>
    <numFmt numFmtId="170" formatCode="[$-409]mmmmm;@"/>
    <numFmt numFmtId="171" formatCode="[$-409]d\-mmm\-yy;@"/>
    <numFmt numFmtId="172" formatCode="dd\-mm\-yyyy"/>
    <numFmt numFmtId="173" formatCode="0.0%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2" fillId="0" borderId="0"/>
    <xf numFmtId="164" fontId="18" fillId="0" borderId="0"/>
    <xf numFmtId="1" fontId="27" fillId="0" borderId="0"/>
    <xf numFmtId="9" fontId="4" fillId="0" borderId="0" applyFont="0" applyFill="0" applyBorder="0" applyAlignment="0" applyProtection="0"/>
    <xf numFmtId="0" fontId="32" fillId="0" borderId="0"/>
    <xf numFmtId="0" fontId="37" fillId="0" borderId="0"/>
  </cellStyleXfs>
  <cellXfs count="388">
    <xf numFmtId="0" fontId="0" fillId="0" borderId="0" xfId="0"/>
    <xf numFmtId="0" fontId="1" fillId="0" borderId="0" xfId="2"/>
    <xf numFmtId="164" fontId="4" fillId="0" borderId="0" xfId="3" applyFont="1"/>
    <xf numFmtId="164" fontId="6" fillId="2" borderId="3" xfId="3" applyFont="1" applyFill="1" applyBorder="1" applyAlignment="1" applyProtection="1">
      <alignment horizontal="center" vertical="center"/>
      <protection locked="0"/>
    </xf>
    <xf numFmtId="1" fontId="6" fillId="2" borderId="4" xfId="3" applyNumberFormat="1" applyFont="1" applyFill="1" applyBorder="1" applyAlignment="1" applyProtection="1">
      <alignment horizontal="center" vertical="center"/>
      <protection locked="0"/>
    </xf>
    <xf numFmtId="0" fontId="8" fillId="0" borderId="11" xfId="2" applyFont="1" applyBorder="1" applyAlignment="1">
      <alignment horizontal="left" indent="1"/>
    </xf>
    <xf numFmtId="3" fontId="9" fillId="0" borderId="3" xfId="2" applyNumberFormat="1" applyFont="1" applyBorder="1"/>
    <xf numFmtId="3" fontId="8" fillId="0" borderId="3" xfId="2" applyNumberFormat="1" applyFont="1" applyBorder="1"/>
    <xf numFmtId="3" fontId="8" fillId="3" borderId="3" xfId="2" applyNumberFormat="1" applyFont="1" applyFill="1" applyBorder="1"/>
    <xf numFmtId="3" fontId="8" fillId="3" borderId="12" xfId="2" applyNumberFormat="1" applyFont="1" applyFill="1" applyBorder="1"/>
    <xf numFmtId="0" fontId="8" fillId="0" borderId="13" xfId="2" applyFont="1" applyBorder="1" applyAlignment="1">
      <alignment horizontal="left" indent="1"/>
    </xf>
    <xf numFmtId="3" fontId="8" fillId="0" borderId="14" xfId="2" applyNumberFormat="1" applyFont="1" applyBorder="1"/>
    <xf numFmtId="3" fontId="9" fillId="0" borderId="14" xfId="2" applyNumberFormat="1" applyFont="1" applyBorder="1"/>
    <xf numFmtId="3" fontId="8" fillId="3" borderId="14" xfId="2" applyNumberFormat="1" applyFont="1" applyFill="1" applyBorder="1"/>
    <xf numFmtId="3" fontId="8" fillId="3" borderId="15" xfId="2" applyNumberFormat="1" applyFont="1" applyFill="1" applyBorder="1"/>
    <xf numFmtId="0" fontId="8" fillId="0" borderId="16" xfId="2" applyFont="1" applyBorder="1" applyAlignment="1">
      <alignment horizontal="left" indent="1"/>
    </xf>
    <xf numFmtId="3" fontId="9" fillId="0" borderId="17" xfId="2" applyNumberFormat="1" applyFont="1" applyBorder="1"/>
    <xf numFmtId="3" fontId="8" fillId="0" borderId="17" xfId="2" applyNumberFormat="1" applyFont="1" applyBorder="1"/>
    <xf numFmtId="3" fontId="8" fillId="3" borderId="17" xfId="2" applyNumberFormat="1" applyFont="1" applyFill="1" applyBorder="1"/>
    <xf numFmtId="3" fontId="8" fillId="3" borderId="18" xfId="2" applyNumberFormat="1" applyFont="1" applyFill="1" applyBorder="1"/>
    <xf numFmtId="3" fontId="8" fillId="0" borderId="15" xfId="2" applyNumberFormat="1" applyFont="1" applyBorder="1"/>
    <xf numFmtId="3" fontId="9" fillId="3" borderId="14" xfId="2" applyNumberFormat="1" applyFont="1" applyFill="1" applyBorder="1"/>
    <xf numFmtId="3" fontId="9" fillId="0" borderId="15" xfId="2" applyNumberFormat="1" applyFont="1" applyBorder="1"/>
    <xf numFmtId="3" fontId="9" fillId="3" borderId="14" xfId="2" applyNumberFormat="1" applyFont="1" applyFill="1" applyBorder="1" applyAlignment="1">
      <alignment horizontal="right"/>
    </xf>
    <xf numFmtId="3" fontId="8" fillId="0" borderId="19" xfId="2" applyNumberFormat="1" applyFont="1" applyBorder="1"/>
    <xf numFmtId="164" fontId="5" fillId="2" borderId="8" xfId="3" applyFont="1" applyFill="1" applyBorder="1" applyAlignment="1" applyProtection="1">
      <alignment horizontal="left"/>
      <protection locked="0"/>
    </xf>
    <xf numFmtId="165" fontId="5" fillId="2" borderId="17" xfId="3" applyNumberFormat="1" applyFont="1" applyFill="1" applyBorder="1" applyAlignment="1" applyProtection="1">
      <alignment horizontal="right"/>
      <protection locked="0"/>
    </xf>
    <xf numFmtId="165" fontId="5" fillId="2" borderId="10" xfId="3" applyNumberFormat="1" applyFont="1" applyFill="1" applyBorder="1" applyAlignment="1" applyProtection="1">
      <alignment horizontal="right"/>
      <protection locked="0"/>
    </xf>
    <xf numFmtId="165" fontId="5" fillId="2" borderId="20" xfId="3" applyNumberFormat="1" applyFont="1" applyFill="1" applyBorder="1" applyAlignment="1" applyProtection="1">
      <alignment horizontal="right"/>
      <protection locked="0"/>
    </xf>
    <xf numFmtId="0" fontId="1" fillId="0" borderId="16" xfId="2" applyBorder="1"/>
    <xf numFmtId="3" fontId="10" fillId="0" borderId="3" xfId="2" applyNumberFormat="1" applyFont="1" applyBorder="1"/>
    <xf numFmtId="3" fontId="11" fillId="0" borderId="3" xfId="2" applyNumberFormat="1" applyFont="1" applyBorder="1"/>
    <xf numFmtId="3" fontId="10" fillId="3" borderId="3" xfId="2" applyNumberFormat="1" applyFont="1" applyFill="1" applyBorder="1"/>
    <xf numFmtId="3" fontId="10" fillId="3" borderId="12" xfId="2" applyNumberFormat="1" applyFont="1" applyFill="1" applyBorder="1"/>
    <xf numFmtId="3" fontId="11" fillId="0" borderId="14" xfId="2" applyNumberFormat="1" applyFont="1" applyBorder="1"/>
    <xf numFmtId="3" fontId="10" fillId="0" borderId="17" xfId="2" applyNumberFormat="1" applyFont="1" applyBorder="1"/>
    <xf numFmtId="3" fontId="10" fillId="3" borderId="17" xfId="2" applyNumberFormat="1" applyFont="1" applyFill="1" applyBorder="1"/>
    <xf numFmtId="3" fontId="11" fillId="0" borderId="17" xfId="2" applyNumberFormat="1" applyFont="1" applyBorder="1"/>
    <xf numFmtId="3" fontId="10" fillId="0" borderId="18" xfId="2" applyNumberFormat="1" applyFont="1" applyBorder="1"/>
    <xf numFmtId="0" fontId="10" fillId="0" borderId="13" xfId="2" applyFont="1" applyBorder="1" applyAlignment="1">
      <alignment horizontal="left" indent="1"/>
    </xf>
    <xf numFmtId="3" fontId="10" fillId="0" borderId="14" xfId="2" applyNumberFormat="1" applyFont="1" applyBorder="1"/>
    <xf numFmtId="3" fontId="10" fillId="0" borderId="15" xfId="2" applyNumberFormat="1" applyFont="1" applyBorder="1"/>
    <xf numFmtId="3" fontId="10" fillId="0" borderId="21" xfId="2" applyNumberFormat="1" applyFont="1" applyBorder="1"/>
    <xf numFmtId="164" fontId="5" fillId="2" borderId="22" xfId="3" applyFont="1" applyFill="1" applyBorder="1" applyAlignment="1" applyProtection="1">
      <alignment horizontal="left"/>
      <protection locked="0"/>
    </xf>
    <xf numFmtId="165" fontId="5" fillId="2" borderId="23" xfId="3" applyNumberFormat="1" applyFont="1" applyFill="1" applyBorder="1" applyAlignment="1" applyProtection="1">
      <alignment horizontal="right"/>
      <protection locked="0"/>
    </xf>
    <xf numFmtId="165" fontId="5" fillId="2" borderId="24" xfId="3" applyNumberFormat="1" applyFont="1" applyFill="1" applyBorder="1" applyAlignment="1" applyProtection="1">
      <alignment horizontal="right"/>
      <protection locked="0"/>
    </xf>
    <xf numFmtId="165" fontId="5" fillId="2" borderId="25" xfId="3" applyNumberFormat="1" applyFont="1" applyFill="1" applyBorder="1" applyAlignment="1" applyProtection="1">
      <alignment horizontal="right"/>
      <protection locked="0"/>
    </xf>
    <xf numFmtId="0" fontId="10" fillId="0" borderId="26" xfId="2" applyFont="1" applyBorder="1" applyAlignment="1">
      <alignment horizontal="left" indent="1"/>
    </xf>
    <xf numFmtId="3" fontId="10" fillId="0" borderId="27" xfId="2" applyNumberFormat="1" applyFont="1" applyBorder="1"/>
    <xf numFmtId="3" fontId="11" fillId="0" borderId="27" xfId="2" applyNumberFormat="1" applyFont="1" applyBorder="1"/>
    <xf numFmtId="3" fontId="8" fillId="0" borderId="27" xfId="2" applyNumberFormat="1" applyFont="1" applyBorder="1"/>
    <xf numFmtId="3" fontId="10" fillId="0" borderId="28" xfId="2" applyNumberFormat="1" applyFont="1" applyBorder="1"/>
    <xf numFmtId="0" fontId="10" fillId="0" borderId="16" xfId="2" applyFont="1" applyBorder="1" applyAlignment="1">
      <alignment horizontal="left" indent="1"/>
    </xf>
    <xf numFmtId="3" fontId="10" fillId="0" borderId="29" xfId="2" applyNumberFormat="1" applyFont="1" applyBorder="1"/>
    <xf numFmtId="164" fontId="5" fillId="2" borderId="30" xfId="3" applyFont="1" applyFill="1" applyBorder="1" applyAlignment="1" applyProtection="1">
      <alignment horizontal="left"/>
      <protection locked="0"/>
    </xf>
    <xf numFmtId="165" fontId="5" fillId="2" borderId="31" xfId="3" applyNumberFormat="1" applyFont="1" applyFill="1" applyBorder="1" applyAlignment="1" applyProtection="1">
      <alignment horizontal="right"/>
      <protection locked="0"/>
    </xf>
    <xf numFmtId="165" fontId="5" fillId="2" borderId="32" xfId="3" applyNumberFormat="1" applyFont="1" applyFill="1" applyBorder="1" applyAlignment="1" applyProtection="1">
      <alignment horizontal="right"/>
      <protection locked="0"/>
    </xf>
    <xf numFmtId="165" fontId="5" fillId="2" borderId="33" xfId="3" applyNumberFormat="1" applyFont="1" applyFill="1" applyBorder="1" applyAlignment="1" applyProtection="1">
      <alignment horizontal="right"/>
      <protection locked="0"/>
    </xf>
    <xf numFmtId="165" fontId="5" fillId="2" borderId="34" xfId="3" applyNumberFormat="1" applyFont="1" applyFill="1" applyBorder="1" applyAlignment="1" applyProtection="1">
      <alignment horizontal="right"/>
      <protection locked="0"/>
    </xf>
    <xf numFmtId="0" fontId="4" fillId="0" borderId="0" xfId="2" applyFont="1"/>
    <xf numFmtId="164" fontId="15" fillId="2" borderId="3" xfId="3" applyFont="1" applyFill="1" applyBorder="1" applyAlignment="1" applyProtection="1">
      <alignment horizontal="center" vertical="center"/>
      <protection locked="0"/>
    </xf>
    <xf numFmtId="1" fontId="15" fillId="2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35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6" fillId="0" borderId="9" xfId="2" applyFont="1" applyBorder="1" applyAlignment="1">
      <alignment horizontal="center"/>
    </xf>
    <xf numFmtId="0" fontId="16" fillId="0" borderId="36" xfId="2" applyFont="1" applyBorder="1" applyAlignment="1">
      <alignment horizontal="center"/>
    </xf>
    <xf numFmtId="0" fontId="16" fillId="0" borderId="10" xfId="2" applyFont="1" applyBorder="1" applyAlignment="1">
      <alignment horizontal="center"/>
    </xf>
    <xf numFmtId="0" fontId="1" fillId="0" borderId="37" xfId="2" applyBorder="1"/>
    <xf numFmtId="165" fontId="14" fillId="2" borderId="38" xfId="3" applyNumberFormat="1" applyFont="1" applyFill="1" applyBorder="1"/>
    <xf numFmtId="165" fontId="14" fillId="2" borderId="36" xfId="3" applyNumberFormat="1" applyFont="1" applyFill="1" applyBorder="1"/>
    <xf numFmtId="165" fontId="14" fillId="2" borderId="9" xfId="3" applyNumberFormat="1" applyFont="1" applyFill="1" applyBorder="1"/>
    <xf numFmtId="10" fontId="14" fillId="2" borderId="9" xfId="3" applyNumberFormat="1" applyFont="1" applyFill="1" applyBorder="1"/>
    <xf numFmtId="0" fontId="4" fillId="0" borderId="39" xfId="2" applyFont="1" applyBorder="1" applyAlignment="1">
      <alignment horizontal="left" indent="1"/>
    </xf>
    <xf numFmtId="3" fontId="17" fillId="0" borderId="40" xfId="2" applyNumberFormat="1" applyFont="1" applyBorder="1"/>
    <xf numFmtId="3" fontId="17" fillId="0" borderId="41" xfId="2" applyNumberFormat="1" applyFont="1" applyBorder="1"/>
    <xf numFmtId="10" fontId="17" fillId="0" borderId="41" xfId="2" applyNumberFormat="1" applyFont="1" applyBorder="1"/>
    <xf numFmtId="0" fontId="4" fillId="0" borderId="42" xfId="2" applyFont="1" applyBorder="1" applyAlignment="1">
      <alignment horizontal="left" indent="1"/>
    </xf>
    <xf numFmtId="3" fontId="17" fillId="0" borderId="6" xfId="2" applyNumberFormat="1" applyFont="1" applyBorder="1"/>
    <xf numFmtId="3" fontId="17" fillId="0" borderId="43" xfId="2" applyNumberFormat="1" applyFont="1" applyBorder="1"/>
    <xf numFmtId="10" fontId="17" fillId="0" borderId="43" xfId="2" applyNumberFormat="1" applyFont="1" applyBorder="1"/>
    <xf numFmtId="0" fontId="4" fillId="0" borderId="44" xfId="2" applyFont="1" applyBorder="1" applyAlignment="1">
      <alignment horizontal="left" indent="1"/>
    </xf>
    <xf numFmtId="3" fontId="17" fillId="0" borderId="45" xfId="2" applyNumberFormat="1" applyFont="1" applyBorder="1"/>
    <xf numFmtId="3" fontId="17" fillId="0" borderId="37" xfId="2" applyNumberFormat="1" applyFont="1" applyBorder="1"/>
    <xf numFmtId="10" fontId="17" fillId="0" borderId="37" xfId="2" applyNumberFormat="1" applyFont="1" applyBorder="1"/>
    <xf numFmtId="165" fontId="14" fillId="2" borderId="46" xfId="3" applyNumberFormat="1" applyFont="1" applyFill="1" applyBorder="1"/>
    <xf numFmtId="10" fontId="14" fillId="2" borderId="24" xfId="3" applyNumberFormat="1" applyFont="1" applyFill="1" applyBorder="1"/>
    <xf numFmtId="3" fontId="17" fillId="0" borderId="14" xfId="2" applyNumberFormat="1" applyFont="1" applyBorder="1"/>
    <xf numFmtId="3" fontId="17" fillId="0" borderId="4" xfId="2" applyNumberFormat="1" applyFont="1" applyBorder="1"/>
    <xf numFmtId="10" fontId="17" fillId="0" borderId="4" xfId="2" applyNumberFormat="1" applyFont="1" applyBorder="1"/>
    <xf numFmtId="3" fontId="17" fillId="0" borderId="47" xfId="2" applyNumberFormat="1" applyFont="1" applyBorder="1"/>
    <xf numFmtId="10" fontId="17" fillId="0" borderId="47" xfId="2" applyNumberFormat="1" applyFont="1" applyBorder="1"/>
    <xf numFmtId="10" fontId="14" fillId="2" borderId="10" xfId="3" applyNumberFormat="1" applyFont="1" applyFill="1" applyBorder="1"/>
    <xf numFmtId="165" fontId="17" fillId="0" borderId="14" xfId="2" applyNumberFormat="1" applyFont="1" applyBorder="1"/>
    <xf numFmtId="164" fontId="12" fillId="0" borderId="0" xfId="4" applyFont="1"/>
    <xf numFmtId="49" fontId="12" fillId="0" borderId="0" xfId="4" applyNumberFormat="1" applyFont="1"/>
    <xf numFmtId="164" fontId="19" fillId="0" borderId="0" xfId="4" applyFont="1"/>
    <xf numFmtId="49" fontId="12" fillId="0" borderId="38" xfId="4" applyNumberFormat="1" applyFont="1" applyBorder="1"/>
    <xf numFmtId="164" fontId="12" fillId="0" borderId="38" xfId="4" applyFont="1" applyBorder="1"/>
    <xf numFmtId="164" fontId="12" fillId="0" borderId="37" xfId="4" applyFont="1" applyBorder="1"/>
    <xf numFmtId="164" fontId="21" fillId="5" borderId="48" xfId="4" applyFont="1" applyFill="1" applyBorder="1" applyAlignment="1">
      <alignment horizontal="center" vertical="center"/>
    </xf>
    <xf numFmtId="164" fontId="21" fillId="5" borderId="49" xfId="4" applyFont="1" applyFill="1" applyBorder="1" applyAlignment="1">
      <alignment horizontal="center" vertical="center"/>
    </xf>
    <xf numFmtId="164" fontId="21" fillId="5" borderId="50" xfId="4" applyFont="1" applyFill="1" applyBorder="1" applyAlignment="1">
      <alignment horizontal="center" vertical="center"/>
    </xf>
    <xf numFmtId="1" fontId="21" fillId="5" borderId="51" xfId="4" applyNumberFormat="1" applyFont="1" applyFill="1" applyBorder="1" applyAlignment="1">
      <alignment horizontal="center" vertical="center"/>
    </xf>
    <xf numFmtId="164" fontId="21" fillId="0" borderId="0" xfId="4" applyFont="1" applyAlignment="1">
      <alignment horizontal="center" vertical="center"/>
    </xf>
    <xf numFmtId="49" fontId="21" fillId="0" borderId="0" xfId="4" applyNumberFormat="1" applyFont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164" fontId="23" fillId="0" borderId="53" xfId="4" applyFont="1" applyBorder="1" applyAlignment="1">
      <alignment horizontal="center" vertical="center"/>
    </xf>
    <xf numFmtId="164" fontId="19" fillId="0" borderId="0" xfId="4" applyFont="1" applyAlignment="1">
      <alignment horizontal="center" vertical="center"/>
    </xf>
    <xf numFmtId="49" fontId="24" fillId="0" borderId="54" xfId="4" applyNumberFormat="1" applyFont="1" applyBorder="1" applyAlignment="1">
      <alignment horizontal="left" vertical="center" indent="1"/>
    </xf>
    <xf numFmtId="164" fontId="24" fillId="0" borderId="55" xfId="4" applyFont="1" applyBorder="1" applyAlignment="1">
      <alignment horizontal="left" vertical="center"/>
    </xf>
    <xf numFmtId="165" fontId="12" fillId="0" borderId="56" xfId="4" applyNumberFormat="1" applyFont="1" applyBorder="1" applyAlignment="1">
      <alignment horizontal="right" vertical="center"/>
    </xf>
    <xf numFmtId="165" fontId="12" fillId="0" borderId="57" xfId="4" applyNumberFormat="1" applyFont="1" applyBorder="1" applyAlignment="1">
      <alignment horizontal="right" vertical="center"/>
    </xf>
    <xf numFmtId="165" fontId="12" fillId="0" borderId="58" xfId="4" applyNumberFormat="1" applyFont="1" applyBorder="1" applyAlignment="1">
      <alignment horizontal="right" vertical="center"/>
    </xf>
    <xf numFmtId="3" fontId="19" fillId="0" borderId="0" xfId="4" applyNumberFormat="1" applyFont="1" applyAlignment="1">
      <alignment horizontal="center" vertical="center"/>
    </xf>
    <xf numFmtId="49" fontId="24" fillId="0" borderId="16" xfId="4" applyNumberFormat="1" applyFont="1" applyBorder="1" applyAlignment="1">
      <alignment horizontal="left" vertical="center" indent="1"/>
    </xf>
    <xf numFmtId="164" fontId="24" fillId="0" borderId="44" xfId="4" applyFont="1" applyBorder="1" applyAlignment="1">
      <alignment horizontal="left" vertical="center"/>
    </xf>
    <xf numFmtId="165" fontId="12" fillId="0" borderId="45" xfId="4" applyNumberFormat="1" applyFont="1" applyBorder="1" applyAlignment="1">
      <alignment horizontal="right" vertical="center"/>
    </xf>
    <xf numFmtId="165" fontId="12" fillId="0" borderId="42" xfId="4" applyNumberFormat="1" applyFont="1" applyBorder="1" applyAlignment="1">
      <alignment horizontal="right" vertical="center"/>
    </xf>
    <xf numFmtId="165" fontId="12" fillId="0" borderId="43" xfId="4" applyNumberFormat="1" applyFont="1" applyBorder="1" applyAlignment="1">
      <alignment horizontal="right" vertical="center"/>
    </xf>
    <xf numFmtId="49" fontId="24" fillId="0" borderId="59" xfId="4" applyNumberFormat="1" applyFont="1" applyBorder="1" applyAlignment="1">
      <alignment horizontal="left" vertical="center" indent="1"/>
    </xf>
    <xf numFmtId="49" fontId="25" fillId="5" borderId="60" xfId="4" applyNumberFormat="1" applyFont="1" applyFill="1" applyBorder="1" applyAlignment="1">
      <alignment horizontal="center" vertical="center"/>
    </xf>
    <xf numFmtId="164" fontId="25" fillId="5" borderId="52" xfId="4" applyFont="1" applyFill="1" applyBorder="1" applyAlignment="1">
      <alignment vertical="center"/>
    </xf>
    <xf numFmtId="165" fontId="19" fillId="5" borderId="9" xfId="4" applyNumberFormat="1" applyFont="1" applyFill="1" applyBorder="1" applyAlignment="1">
      <alignment horizontal="right" vertical="center"/>
    </xf>
    <xf numFmtId="165" fontId="19" fillId="5" borderId="52" xfId="4" applyNumberFormat="1" applyFont="1" applyFill="1" applyBorder="1" applyAlignment="1">
      <alignment horizontal="right" vertical="center"/>
    </xf>
    <xf numFmtId="165" fontId="19" fillId="5" borderId="53" xfId="4" applyNumberFormat="1" applyFont="1" applyFill="1" applyBorder="1" applyAlignment="1">
      <alignment horizontal="right" vertical="center"/>
    </xf>
    <xf numFmtId="3" fontId="19" fillId="3" borderId="0" xfId="4" applyNumberFormat="1" applyFont="1" applyFill="1" applyAlignment="1">
      <alignment horizontal="center" vertical="center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61" xfId="4" applyFont="1" applyFill="1" applyBorder="1" applyAlignment="1">
      <alignment vertical="center"/>
    </xf>
    <xf numFmtId="165" fontId="19" fillId="5" borderId="62" xfId="4" applyNumberFormat="1" applyFont="1" applyFill="1" applyBorder="1" applyAlignment="1">
      <alignment horizontal="right" vertical="center"/>
    </xf>
    <xf numFmtId="165" fontId="19" fillId="5" borderId="61" xfId="4" applyNumberFormat="1" applyFont="1" applyFill="1" applyBorder="1" applyAlignment="1">
      <alignment horizontal="right" vertical="center"/>
    </xf>
    <xf numFmtId="165" fontId="19" fillId="5" borderId="37" xfId="4" applyNumberFormat="1" applyFont="1" applyFill="1" applyBorder="1" applyAlignment="1">
      <alignment horizontal="right" vertical="center"/>
    </xf>
    <xf numFmtId="49" fontId="25" fillId="5" borderId="31" xfId="4" applyNumberFormat="1" applyFont="1" applyFill="1" applyBorder="1" applyAlignment="1">
      <alignment horizontal="center" vertical="center"/>
    </xf>
    <xf numFmtId="164" fontId="25" fillId="5" borderId="63" xfId="4" applyFont="1" applyFill="1" applyBorder="1" applyAlignment="1">
      <alignment vertical="center"/>
    </xf>
    <xf numFmtId="165" fontId="19" fillId="5" borderId="64" xfId="4" applyNumberFormat="1" applyFont="1" applyFill="1" applyBorder="1" applyAlignment="1">
      <alignment horizontal="right" vertical="center"/>
    </xf>
    <xf numFmtId="165" fontId="19" fillId="5" borderId="34" xfId="4" applyNumberFormat="1" applyFont="1" applyFill="1" applyBorder="1" applyAlignment="1">
      <alignment horizontal="right" vertical="center"/>
    </xf>
    <xf numFmtId="165" fontId="19" fillId="0" borderId="65" xfId="4" applyNumberFormat="1" applyFont="1" applyBorder="1" applyAlignment="1">
      <alignment horizontal="right" vertical="center"/>
    </xf>
    <xf numFmtId="164" fontId="25" fillId="6" borderId="31" xfId="4" applyFont="1" applyFill="1" applyBorder="1" applyAlignment="1">
      <alignment vertical="center"/>
    </xf>
    <xf numFmtId="164" fontId="25" fillId="6" borderId="63" xfId="4" applyFont="1" applyFill="1" applyBorder="1" applyAlignment="1">
      <alignment vertical="center"/>
    </xf>
    <xf numFmtId="165" fontId="19" fillId="6" borderId="64" xfId="4" applyNumberFormat="1" applyFont="1" applyFill="1" applyBorder="1" applyAlignment="1">
      <alignment horizontal="right" vertical="center"/>
    </xf>
    <xf numFmtId="165" fontId="19" fillId="6" borderId="33" xfId="4" applyNumberFormat="1" applyFont="1" applyFill="1" applyBorder="1" applyAlignment="1">
      <alignment horizontal="right" vertical="center"/>
    </xf>
    <xf numFmtId="165" fontId="19" fillId="6" borderId="9" xfId="4" applyNumberFormat="1" applyFont="1" applyFill="1" applyBorder="1" applyAlignment="1">
      <alignment horizontal="right" vertical="center"/>
    </xf>
    <xf numFmtId="165" fontId="19" fillId="6" borderId="10" xfId="4" applyNumberFormat="1" applyFont="1" applyFill="1" applyBorder="1" applyAlignment="1">
      <alignment horizontal="right" vertical="center"/>
    </xf>
    <xf numFmtId="1" fontId="4" fillId="0" borderId="0" xfId="5" applyFont="1"/>
    <xf numFmtId="164" fontId="14" fillId="2" borderId="54" xfId="3" applyFont="1" applyFill="1" applyBorder="1" applyAlignment="1" applyProtection="1">
      <alignment horizontal="left" vertical="center"/>
      <protection locked="0"/>
    </xf>
    <xf numFmtId="164" fontId="14" fillId="2" borderId="55" xfId="3" applyFont="1" applyFill="1" applyBorder="1" applyAlignment="1" applyProtection="1">
      <alignment horizontal="left"/>
      <protection locked="0"/>
    </xf>
    <xf numFmtId="164" fontId="14" fillId="2" borderId="68" xfId="3" applyFont="1" applyFill="1" applyBorder="1" applyAlignment="1" applyProtection="1">
      <alignment horizontal="left" vertical="center"/>
      <protection locked="0"/>
    </xf>
    <xf numFmtId="164" fontId="14" fillId="2" borderId="55" xfId="3" applyFont="1" applyFill="1" applyBorder="1" applyAlignment="1" applyProtection="1">
      <alignment horizontal="left" vertical="center"/>
      <protection locked="0"/>
    </xf>
    <xf numFmtId="164" fontId="14" fillId="2" borderId="58" xfId="3" applyFont="1" applyFill="1" applyBorder="1" applyAlignment="1" applyProtection="1">
      <alignment horizontal="left" vertical="center"/>
      <protection locked="0"/>
    </xf>
    <xf numFmtId="9" fontId="14" fillId="2" borderId="58" xfId="1" applyFont="1" applyFill="1" applyBorder="1" applyAlignment="1" applyProtection="1">
      <alignment horizontal="left" vertical="center"/>
      <protection locked="0"/>
    </xf>
    <xf numFmtId="49" fontId="29" fillId="0" borderId="26" xfId="5" applyNumberFormat="1" applyFont="1" applyBorder="1" applyAlignment="1">
      <alignment horizontal="center"/>
    </xf>
    <xf numFmtId="1" fontId="17" fillId="0" borderId="0" xfId="5" applyFont="1" applyAlignment="1">
      <alignment horizontal="left" indent="1"/>
    </xf>
    <xf numFmtId="3" fontId="17" fillId="0" borderId="17" xfId="5" applyNumberFormat="1" applyFont="1" applyBorder="1"/>
    <xf numFmtId="3" fontId="17" fillId="0" borderId="69" xfId="5" applyNumberFormat="1" applyFont="1" applyBorder="1"/>
    <xf numFmtId="9" fontId="17" fillId="0" borderId="69" xfId="1" applyFont="1" applyFill="1" applyBorder="1" applyAlignment="1" applyProtection="1"/>
    <xf numFmtId="49" fontId="29" fillId="0" borderId="13" xfId="5" applyNumberFormat="1" applyFont="1" applyBorder="1" applyAlignment="1">
      <alignment horizontal="center"/>
    </xf>
    <xf numFmtId="1" fontId="17" fillId="0" borderId="44" xfId="5" applyFont="1" applyBorder="1" applyAlignment="1">
      <alignment horizontal="left" indent="1"/>
    </xf>
    <xf numFmtId="3" fontId="17" fillId="0" borderId="14" xfId="5" applyNumberFormat="1" applyFont="1" applyBorder="1"/>
    <xf numFmtId="49" fontId="29" fillId="0" borderId="59" xfId="5" applyNumberFormat="1" applyFont="1" applyBorder="1" applyAlignment="1">
      <alignment horizontal="center"/>
    </xf>
    <xf numFmtId="1" fontId="17" fillId="0" borderId="70" xfId="5" applyFont="1" applyBorder="1" applyAlignment="1">
      <alignment horizontal="left" indent="1"/>
    </xf>
    <xf numFmtId="49" fontId="29" fillId="0" borderId="71" xfId="5" applyNumberFormat="1" applyFont="1" applyBorder="1" applyAlignment="1">
      <alignment horizontal="center"/>
    </xf>
    <xf numFmtId="1" fontId="14" fillId="0" borderId="72" xfId="5" applyFont="1" applyBorder="1" applyAlignment="1">
      <alignment horizontal="left"/>
    </xf>
    <xf numFmtId="3" fontId="14" fillId="0" borderId="73" xfId="5" applyNumberFormat="1" applyFont="1" applyBorder="1"/>
    <xf numFmtId="3" fontId="14" fillId="0" borderId="70" xfId="5" applyNumberFormat="1" applyFont="1" applyBorder="1"/>
    <xf numFmtId="3" fontId="14" fillId="0" borderId="74" xfId="5" applyNumberFormat="1" applyFont="1" applyBorder="1"/>
    <xf numFmtId="3" fontId="14" fillId="0" borderId="6" xfId="5" applyNumberFormat="1" applyFont="1" applyBorder="1"/>
    <xf numFmtId="3" fontId="14" fillId="0" borderId="75" xfId="5" applyNumberFormat="1" applyFont="1" applyBorder="1"/>
    <xf numFmtId="3" fontId="14" fillId="0" borderId="76" xfId="5" applyNumberFormat="1" applyFont="1" applyBorder="1"/>
    <xf numFmtId="9" fontId="14" fillId="0" borderId="76" xfId="1" applyFont="1" applyFill="1" applyBorder="1" applyAlignment="1" applyProtection="1"/>
    <xf numFmtId="49" fontId="29" fillId="0" borderId="77" xfId="5" applyNumberFormat="1" applyFont="1" applyBorder="1" applyAlignment="1">
      <alignment horizontal="center"/>
    </xf>
    <xf numFmtId="1" fontId="25" fillId="0" borderId="78" xfId="5" applyFont="1" applyBorder="1" applyAlignment="1">
      <alignment horizontal="left"/>
    </xf>
    <xf numFmtId="3" fontId="19" fillId="0" borderId="79" xfId="5" applyNumberFormat="1" applyFont="1" applyBorder="1"/>
    <xf numFmtId="3" fontId="25" fillId="0" borderId="80" xfId="5" applyNumberFormat="1" applyFont="1" applyBorder="1"/>
    <xf numFmtId="9" fontId="25" fillId="0" borderId="80" xfId="1" applyFont="1" applyFill="1" applyBorder="1" applyAlignment="1" applyProtection="1"/>
    <xf numFmtId="49" fontId="29" fillId="0" borderId="16" xfId="5" applyNumberFormat="1" applyFont="1" applyBorder="1" applyAlignment="1">
      <alignment horizontal="center"/>
    </xf>
    <xf numFmtId="1" fontId="24" fillId="0" borderId="0" xfId="5" applyFont="1" applyAlignment="1">
      <alignment horizontal="left"/>
    </xf>
    <xf numFmtId="3" fontId="12" fillId="0" borderId="0" xfId="5" applyNumberFormat="1" applyFont="1"/>
    <xf numFmtId="3" fontId="24" fillId="0" borderId="0" xfId="5" applyNumberFormat="1" applyFont="1"/>
    <xf numFmtId="3" fontId="24" fillId="0" borderId="81" xfId="5" applyNumberFormat="1" applyFont="1" applyBorder="1"/>
    <xf numFmtId="9" fontId="24" fillId="0" borderId="81" xfId="1" applyFont="1" applyFill="1" applyBorder="1" applyAlignment="1" applyProtection="1"/>
    <xf numFmtId="3" fontId="17" fillId="0" borderId="21" xfId="5" applyNumberFormat="1" applyFont="1" applyBorder="1"/>
    <xf numFmtId="3" fontId="17" fillId="0" borderId="47" xfId="5" applyNumberFormat="1" applyFont="1" applyBorder="1"/>
    <xf numFmtId="9" fontId="17" fillId="0" borderId="47" xfId="1" applyFont="1" applyFill="1" applyBorder="1" applyAlignment="1" applyProtection="1"/>
    <xf numFmtId="3" fontId="17" fillId="0" borderId="82" xfId="5" applyNumberFormat="1" applyFont="1" applyBorder="1"/>
    <xf numFmtId="9" fontId="17" fillId="0" borderId="82" xfId="1" applyFont="1" applyFill="1" applyBorder="1" applyAlignment="1" applyProtection="1"/>
    <xf numFmtId="49" fontId="29" fillId="3" borderId="59" xfId="5" applyNumberFormat="1" applyFont="1" applyFill="1" applyBorder="1" applyAlignment="1">
      <alignment horizontal="center"/>
    </xf>
    <xf numFmtId="3" fontId="14" fillId="3" borderId="72" xfId="5" applyNumberFormat="1" applyFont="1" applyFill="1" applyBorder="1"/>
    <xf numFmtId="3" fontId="14" fillId="3" borderId="74" xfId="5" applyNumberFormat="1" applyFont="1" applyFill="1" applyBorder="1"/>
    <xf numFmtId="49" fontId="29" fillId="0" borderId="83" xfId="5" applyNumberFormat="1" applyFont="1" applyBorder="1" applyAlignment="1">
      <alignment horizontal="center"/>
    </xf>
    <xf numFmtId="1" fontId="17" fillId="0" borderId="84" xfId="5" applyFont="1" applyBorder="1" applyAlignment="1">
      <alignment horizontal="left"/>
    </xf>
    <xf numFmtId="167" fontId="17" fillId="0" borderId="84" xfId="5" applyNumberFormat="1" applyFont="1" applyBorder="1"/>
    <xf numFmtId="1" fontId="17" fillId="0" borderId="85" xfId="5" applyFont="1" applyBorder="1"/>
    <xf numFmtId="9" fontId="17" fillId="0" borderId="85" xfId="1" applyFont="1" applyFill="1" applyBorder="1" applyAlignment="1" applyProtection="1"/>
    <xf numFmtId="164" fontId="14" fillId="2" borderId="86" xfId="3" applyFont="1" applyFill="1" applyBorder="1" applyAlignment="1" applyProtection="1">
      <alignment horizontal="left" vertical="center"/>
      <protection locked="0"/>
    </xf>
    <xf numFmtId="164" fontId="14" fillId="2" borderId="87" xfId="3" applyFont="1" applyFill="1" applyBorder="1" applyAlignment="1" applyProtection="1">
      <alignment horizontal="left"/>
      <protection locked="0"/>
    </xf>
    <xf numFmtId="165" fontId="14" fillId="2" borderId="88" xfId="3" applyNumberFormat="1" applyFont="1" applyFill="1" applyBorder="1" applyAlignment="1" applyProtection="1">
      <alignment horizontal="right"/>
      <protection locked="0"/>
    </xf>
    <xf numFmtId="165" fontId="14" fillId="2" borderId="23" xfId="3" applyNumberFormat="1" applyFont="1" applyFill="1" applyBorder="1" applyAlignment="1" applyProtection="1">
      <alignment horizontal="right"/>
      <protection locked="0"/>
    </xf>
    <xf numFmtId="165" fontId="14" fillId="2" borderId="46" xfId="3" applyNumberFormat="1" applyFont="1" applyFill="1" applyBorder="1" applyAlignment="1" applyProtection="1">
      <alignment horizontal="right"/>
      <protection locked="0"/>
    </xf>
    <xf numFmtId="165" fontId="14" fillId="2" borderId="87" xfId="3" applyNumberFormat="1" applyFont="1" applyFill="1" applyBorder="1" applyAlignment="1" applyProtection="1">
      <alignment horizontal="right"/>
      <protection locked="0"/>
    </xf>
    <xf numFmtId="165" fontId="14" fillId="2" borderId="24" xfId="3" applyNumberFormat="1" applyFont="1" applyFill="1" applyBorder="1" applyAlignment="1" applyProtection="1">
      <alignment horizontal="right"/>
      <protection locked="0"/>
    </xf>
    <xf numFmtId="9" fontId="14" fillId="2" borderId="24" xfId="1" applyFont="1" applyFill="1" applyBorder="1" applyAlignment="1" applyProtection="1">
      <alignment horizontal="right"/>
      <protection locked="0"/>
    </xf>
    <xf numFmtId="1" fontId="29" fillId="0" borderId="65" xfId="5" applyFont="1" applyBorder="1" applyAlignment="1">
      <alignment horizontal="center"/>
    </xf>
    <xf numFmtId="1" fontId="14" fillId="0" borderId="65" xfId="5" applyFont="1" applyBorder="1"/>
    <xf numFmtId="167" fontId="14" fillId="0" borderId="65" xfId="5" applyNumberFormat="1" applyFont="1" applyBorder="1"/>
    <xf numFmtId="9" fontId="14" fillId="0" borderId="65" xfId="1" applyFont="1" applyFill="1" applyBorder="1" applyAlignment="1" applyProtection="1"/>
    <xf numFmtId="1" fontId="4" fillId="0" borderId="37" xfId="5" applyFont="1" applyBorder="1"/>
    <xf numFmtId="1" fontId="17" fillId="0" borderId="89" xfId="5" applyFont="1" applyBorder="1" applyAlignment="1">
      <alignment horizontal="left" indent="1"/>
    </xf>
    <xf numFmtId="166" fontId="14" fillId="0" borderId="72" xfId="5" applyNumberFormat="1" applyFont="1" applyBorder="1" applyAlignment="1">
      <alignment horizontal="left"/>
    </xf>
    <xf numFmtId="1" fontId="14" fillId="0" borderId="78" xfId="5" applyFont="1" applyBorder="1" applyAlignment="1">
      <alignment horizontal="left"/>
    </xf>
    <xf numFmtId="167" fontId="17" fillId="0" borderId="78" xfId="5" applyNumberFormat="1" applyFont="1" applyBorder="1"/>
    <xf numFmtId="1" fontId="17" fillId="0" borderId="81" xfId="5" applyFont="1" applyBorder="1"/>
    <xf numFmtId="9" fontId="17" fillId="0" borderId="81" xfId="1" applyFont="1" applyFill="1" applyBorder="1" applyAlignment="1" applyProtection="1"/>
    <xf numFmtId="164" fontId="14" fillId="2" borderId="77" xfId="3" applyFont="1" applyFill="1" applyBorder="1" applyAlignment="1" applyProtection="1">
      <alignment horizontal="left" vertical="center"/>
      <protection locked="0"/>
    </xf>
    <xf numFmtId="164" fontId="14" fillId="2" borderId="78" xfId="3" applyFont="1" applyFill="1" applyBorder="1" applyAlignment="1" applyProtection="1">
      <alignment horizontal="left"/>
      <protection locked="0"/>
    </xf>
    <xf numFmtId="164" fontId="14" fillId="2" borderId="79" xfId="3" applyFont="1" applyFill="1" applyBorder="1" applyAlignment="1" applyProtection="1">
      <alignment horizontal="left" vertical="center"/>
      <protection locked="0"/>
    </xf>
    <xf numFmtId="164" fontId="14" fillId="2" borderId="78" xfId="3" applyFont="1" applyFill="1" applyBorder="1" applyAlignment="1" applyProtection="1">
      <alignment horizontal="left" vertical="center"/>
      <protection locked="0"/>
    </xf>
    <xf numFmtId="9" fontId="14" fillId="2" borderId="78" xfId="1" applyFont="1" applyFill="1" applyBorder="1" applyAlignment="1" applyProtection="1">
      <alignment horizontal="left" vertical="center"/>
      <protection locked="0"/>
    </xf>
    <xf numFmtId="3" fontId="17" fillId="0" borderId="90" xfId="5" applyNumberFormat="1" applyFont="1" applyBorder="1"/>
    <xf numFmtId="3" fontId="17" fillId="0" borderId="91" xfId="5" applyNumberFormat="1" applyFont="1" applyBorder="1"/>
    <xf numFmtId="3" fontId="17" fillId="0" borderId="35" xfId="5" applyNumberFormat="1" applyFont="1" applyBorder="1"/>
    <xf numFmtId="3" fontId="17" fillId="0" borderId="45" xfId="5" applyNumberFormat="1" applyFont="1" applyBorder="1"/>
    <xf numFmtId="49" fontId="29" fillId="0" borderId="86" xfId="5" applyNumberFormat="1" applyFont="1" applyBorder="1" applyAlignment="1">
      <alignment horizontal="center"/>
    </xf>
    <xf numFmtId="1" fontId="14" fillId="0" borderId="87" xfId="5" applyFont="1" applyBorder="1" applyAlignment="1">
      <alignment horizontal="left"/>
    </xf>
    <xf numFmtId="3" fontId="14" fillId="0" borderId="92" xfId="5" applyNumberFormat="1" applyFont="1" applyBorder="1"/>
    <xf numFmtId="9" fontId="14" fillId="0" borderId="92" xfId="1" applyFont="1" applyFill="1" applyBorder="1" applyAlignment="1" applyProtection="1"/>
    <xf numFmtId="1" fontId="25" fillId="0" borderId="93" xfId="5" applyFont="1" applyBorder="1" applyAlignment="1">
      <alignment horizontal="left"/>
    </xf>
    <xf numFmtId="3" fontId="25" fillId="0" borderId="94" xfId="5" applyNumberFormat="1" applyFont="1" applyBorder="1"/>
    <xf numFmtId="1" fontId="24" fillId="0" borderId="84" xfId="5" applyFont="1" applyBorder="1" applyAlignment="1">
      <alignment horizontal="left" indent="1"/>
    </xf>
    <xf numFmtId="3" fontId="24" fillId="0" borderId="84" xfId="5" applyNumberFormat="1" applyFont="1" applyBorder="1"/>
    <xf numFmtId="3" fontId="24" fillId="0" borderId="85" xfId="5" applyNumberFormat="1" applyFont="1" applyBorder="1"/>
    <xf numFmtId="9" fontId="24" fillId="0" borderId="85" xfId="1" applyFont="1" applyFill="1" applyBorder="1" applyAlignment="1" applyProtection="1"/>
    <xf numFmtId="1" fontId="25" fillId="0" borderId="89" xfId="5" applyFont="1" applyBorder="1" applyAlignment="1">
      <alignment horizontal="left"/>
    </xf>
    <xf numFmtId="3" fontId="25" fillId="0" borderId="21" xfId="5" applyNumberFormat="1" applyFont="1" applyBorder="1"/>
    <xf numFmtId="3" fontId="25" fillId="0" borderId="47" xfId="5" applyNumberFormat="1" applyFont="1" applyBorder="1"/>
    <xf numFmtId="9" fontId="25" fillId="0" borderId="47" xfId="1" applyFont="1" applyFill="1" applyBorder="1" applyAlignment="1" applyProtection="1"/>
    <xf numFmtId="49" fontId="29" fillId="0" borderId="60" xfId="5" applyNumberFormat="1" applyFont="1" applyBorder="1" applyAlignment="1">
      <alignment horizontal="center"/>
    </xf>
    <xf numFmtId="1" fontId="17" fillId="0" borderId="95" xfId="5" applyFont="1" applyBorder="1" applyAlignment="1">
      <alignment horizontal="left"/>
    </xf>
    <xf numFmtId="10" fontId="17" fillId="0" borderId="96" xfId="6" applyNumberFormat="1" applyFont="1" applyFill="1" applyBorder="1" applyAlignment="1" applyProtection="1"/>
    <xf numFmtId="10" fontId="17" fillId="0" borderId="24" xfId="6" applyNumberFormat="1" applyFont="1" applyFill="1" applyBorder="1" applyAlignment="1" applyProtection="1"/>
    <xf numFmtId="9" fontId="17" fillId="0" borderId="24" xfId="1" applyFont="1" applyFill="1" applyBorder="1" applyAlignment="1" applyProtection="1"/>
    <xf numFmtId="0" fontId="32" fillId="0" borderId="0" xfId="7"/>
    <xf numFmtId="0" fontId="34" fillId="0" borderId="0" xfId="7" applyFont="1"/>
    <xf numFmtId="0" fontId="35" fillId="0" borderId="0" xfId="7" applyFont="1" applyAlignment="1">
      <alignment horizontal="center"/>
    </xf>
    <xf numFmtId="0" fontId="35" fillId="0" borderId="17" xfId="7" applyFont="1" applyBorder="1" applyAlignment="1">
      <alignment horizontal="center" wrapText="1"/>
    </xf>
    <xf numFmtId="0" fontId="35" fillId="0" borderId="0" xfId="7" applyFont="1" applyAlignment="1">
      <alignment horizontal="center" wrapText="1"/>
    </xf>
    <xf numFmtId="0" fontId="35" fillId="0" borderId="61" xfId="7" applyFont="1" applyBorder="1" applyAlignment="1">
      <alignment horizontal="center" wrapText="1"/>
    </xf>
    <xf numFmtId="0" fontId="36" fillId="0" borderId="87" xfId="7" applyFont="1" applyBorder="1" applyAlignment="1">
      <alignment horizontal="center"/>
    </xf>
    <xf numFmtId="0" fontId="36" fillId="0" borderId="88" xfId="7" applyFont="1" applyBorder="1" applyAlignment="1">
      <alignment horizontal="center"/>
    </xf>
    <xf numFmtId="0" fontId="36" fillId="0" borderId="97" xfId="7" applyFont="1" applyBorder="1" applyAlignment="1">
      <alignment horizontal="center"/>
    </xf>
    <xf numFmtId="0" fontId="34" fillId="0" borderId="0" xfId="7" applyFont="1" applyAlignment="1">
      <alignment horizontal="right"/>
    </xf>
    <xf numFmtId="3" fontId="34" fillId="0" borderId="17" xfId="7" applyNumberFormat="1" applyFont="1" applyBorder="1" applyAlignment="1">
      <alignment horizontal="center"/>
    </xf>
    <xf numFmtId="3" fontId="34" fillId="0" borderId="0" xfId="7" applyNumberFormat="1" applyFont="1" applyAlignment="1">
      <alignment horizontal="center"/>
    </xf>
    <xf numFmtId="3" fontId="34" fillId="0" borderId="61" xfId="7" applyNumberFormat="1" applyFont="1" applyBorder="1" applyAlignment="1">
      <alignment horizontal="center"/>
    </xf>
    <xf numFmtId="3" fontId="32" fillId="0" borderId="0" xfId="7" applyNumberFormat="1"/>
    <xf numFmtId="168" fontId="32" fillId="0" borderId="0" xfId="7" applyNumberFormat="1"/>
    <xf numFmtId="0" fontId="34" fillId="0" borderId="87" xfId="7" applyFont="1" applyBorder="1" applyAlignment="1">
      <alignment horizontal="right"/>
    </xf>
    <xf numFmtId="3" fontId="34" fillId="0" borderId="88" xfId="7" applyNumberFormat="1" applyFont="1" applyBorder="1" applyAlignment="1">
      <alignment horizontal="center"/>
    </xf>
    <xf numFmtId="3" fontId="34" fillId="0" borderId="87" xfId="7" applyNumberFormat="1" applyFont="1" applyBorder="1" applyAlignment="1">
      <alignment horizontal="center"/>
    </xf>
    <xf numFmtId="3" fontId="34" fillId="0" borderId="97" xfId="7" applyNumberFormat="1" applyFont="1" applyBorder="1" applyAlignment="1">
      <alignment horizontal="center"/>
    </xf>
    <xf numFmtId="0" fontId="35" fillId="0" borderId="0" xfId="7" applyFont="1" applyAlignment="1">
      <alignment horizontal="right"/>
    </xf>
    <xf numFmtId="3" fontId="35" fillId="0" borderId="17" xfId="7" applyNumberFormat="1" applyFont="1" applyBorder="1" applyAlignment="1">
      <alignment horizontal="center"/>
    </xf>
    <xf numFmtId="3" fontId="35" fillId="0" borderId="0" xfId="7" applyNumberFormat="1" applyFont="1" applyAlignment="1">
      <alignment horizontal="center"/>
    </xf>
    <xf numFmtId="3" fontId="35" fillId="0" borderId="61" xfId="7" applyNumberFormat="1" applyFont="1" applyBorder="1" applyAlignment="1">
      <alignment horizontal="center"/>
    </xf>
    <xf numFmtId="0" fontId="4" fillId="0" borderId="0" xfId="8" applyFont="1"/>
    <xf numFmtId="0" fontId="3" fillId="7" borderId="98" xfId="8" applyFont="1" applyFill="1" applyBorder="1" applyAlignment="1">
      <alignment horizontal="center"/>
    </xf>
    <xf numFmtId="0" fontId="3" fillId="5" borderId="98" xfId="8" applyFont="1" applyFill="1" applyBorder="1" applyAlignment="1">
      <alignment horizontal="center"/>
    </xf>
    <xf numFmtId="0" fontId="3" fillId="0" borderId="98" xfId="8" applyFont="1" applyBorder="1" applyAlignment="1">
      <alignment horizontal="center" vertical="center"/>
    </xf>
    <xf numFmtId="3" fontId="3" fillId="7" borderId="98" xfId="8" applyNumberFormat="1" applyFont="1" applyFill="1" applyBorder="1" applyAlignment="1">
      <alignment horizontal="center" vertical="center"/>
    </xf>
    <xf numFmtId="169" fontId="3" fillId="7" borderId="98" xfId="8" applyNumberFormat="1" applyFont="1" applyFill="1" applyBorder="1" applyAlignment="1">
      <alignment horizontal="center" vertical="center"/>
    </xf>
    <xf numFmtId="1" fontId="3" fillId="7" borderId="98" xfId="8" applyNumberFormat="1" applyFont="1" applyFill="1" applyBorder="1" applyAlignment="1">
      <alignment horizontal="center" vertical="center"/>
    </xf>
    <xf numFmtId="3" fontId="3" fillId="5" borderId="98" xfId="8" applyNumberFormat="1" applyFont="1" applyFill="1" applyBorder="1" applyAlignment="1">
      <alignment horizontal="center" vertical="center"/>
    </xf>
    <xf numFmtId="169" fontId="3" fillId="5" borderId="98" xfId="8" applyNumberFormat="1" applyFont="1" applyFill="1" applyBorder="1" applyAlignment="1">
      <alignment horizontal="center" vertical="center"/>
    </xf>
    <xf numFmtId="0" fontId="3" fillId="5" borderId="98" xfId="8" applyFont="1" applyFill="1" applyBorder="1" applyAlignment="1">
      <alignment horizontal="center" vertical="center"/>
    </xf>
    <xf numFmtId="1" fontId="4" fillId="0" borderId="0" xfId="8" applyNumberFormat="1" applyFont="1"/>
    <xf numFmtId="169" fontId="40" fillId="7" borderId="98" xfId="8" applyNumberFormat="1" applyFont="1" applyFill="1" applyBorder="1" applyAlignment="1">
      <alignment horizontal="center" vertical="center"/>
    </xf>
    <xf numFmtId="3" fontId="4" fillId="0" borderId="0" xfId="8" applyNumberFormat="1" applyFont="1" applyAlignment="1">
      <alignment horizontal="center"/>
    </xf>
    <xf numFmtId="169" fontId="4" fillId="0" borderId="0" xfId="8" applyNumberFormat="1" applyFont="1" applyAlignment="1">
      <alignment horizontal="center"/>
    </xf>
    <xf numFmtId="0" fontId="4" fillId="0" borderId="0" xfId="8" applyFont="1" applyAlignment="1">
      <alignment horizontal="center"/>
    </xf>
    <xf numFmtId="3" fontId="4" fillId="0" borderId="0" xfId="8" applyNumberFormat="1" applyFont="1"/>
    <xf numFmtId="170" fontId="4" fillId="0" borderId="0" xfId="8" applyNumberFormat="1" applyFont="1"/>
    <xf numFmtId="171" fontId="4" fillId="0" borderId="0" xfId="8" applyNumberFormat="1" applyFont="1"/>
    <xf numFmtId="0" fontId="41" fillId="0" borderId="61" xfId="7" applyFont="1" applyBorder="1" applyAlignment="1">
      <alignment horizontal="center"/>
    </xf>
    <xf numFmtId="0" fontId="42" fillId="0" borderId="87" xfId="7" applyFont="1" applyBorder="1" applyAlignment="1">
      <alignment horizontal="center"/>
    </xf>
    <xf numFmtId="0" fontId="42" fillId="0" borderId="88" xfId="7" applyFont="1" applyBorder="1" applyAlignment="1">
      <alignment horizontal="center"/>
    </xf>
    <xf numFmtId="0" fontId="42" fillId="0" borderId="97" xfId="7" applyFont="1" applyBorder="1" applyAlignment="1">
      <alignment horizontal="center"/>
    </xf>
    <xf numFmtId="0" fontId="34" fillId="0" borderId="99" xfId="7" applyFont="1" applyBorder="1" applyAlignment="1">
      <alignment horizontal="right"/>
    </xf>
    <xf numFmtId="3" fontId="43" fillId="0" borderId="100" xfId="7" applyNumberFormat="1" applyFont="1" applyBorder="1" applyAlignment="1">
      <alignment horizontal="center"/>
    </xf>
    <xf numFmtId="14" fontId="43" fillId="0" borderId="99" xfId="7" applyNumberFormat="1" applyFont="1" applyBorder="1" applyAlignment="1">
      <alignment horizontal="center"/>
    </xf>
    <xf numFmtId="0" fontId="43" fillId="0" borderId="101" xfId="7" applyFont="1" applyBorder="1" applyAlignment="1">
      <alignment horizontal="center"/>
    </xf>
    <xf numFmtId="3" fontId="43" fillId="0" borderId="101" xfId="7" applyNumberFormat="1" applyFont="1" applyBorder="1" applyAlignment="1">
      <alignment horizontal="center"/>
    </xf>
    <xf numFmtId="0" fontId="34" fillId="0" borderId="102" xfId="7" applyFont="1" applyBorder="1" applyAlignment="1">
      <alignment horizontal="right"/>
    </xf>
    <xf numFmtId="3" fontId="43" fillId="0" borderId="103" xfId="7" applyNumberFormat="1" applyFont="1" applyBorder="1" applyAlignment="1">
      <alignment horizontal="center"/>
    </xf>
    <xf numFmtId="14" fontId="43" fillId="0" borderId="102" xfId="7" applyNumberFormat="1" applyFont="1" applyBorder="1" applyAlignment="1">
      <alignment horizontal="center"/>
    </xf>
    <xf numFmtId="0" fontId="43" fillId="0" borderId="104" xfId="7" applyFont="1" applyBorder="1" applyAlignment="1">
      <alignment horizontal="center"/>
    </xf>
    <xf numFmtId="3" fontId="43" fillId="0" borderId="104" xfId="7" applyNumberFormat="1" applyFont="1" applyBorder="1" applyAlignment="1">
      <alignment horizontal="center"/>
    </xf>
    <xf numFmtId="3" fontId="43" fillId="0" borderId="88" xfId="7" applyNumberFormat="1" applyFont="1" applyBorder="1" applyAlignment="1">
      <alignment horizontal="center"/>
    </xf>
    <xf numFmtId="14" fontId="43" fillId="0" borderId="87" xfId="7" applyNumberFormat="1" applyFont="1" applyBorder="1" applyAlignment="1">
      <alignment horizontal="center"/>
    </xf>
    <xf numFmtId="3" fontId="43" fillId="0" borderId="97" xfId="7" applyNumberFormat="1" applyFont="1" applyBorder="1" applyAlignment="1">
      <alignment horizontal="center"/>
    </xf>
    <xf numFmtId="14" fontId="43" fillId="0" borderId="97" xfId="7" applyNumberFormat="1" applyFont="1" applyBorder="1" applyAlignment="1">
      <alignment horizontal="center"/>
    </xf>
    <xf numFmtId="0" fontId="41" fillId="0" borderId="0" xfId="7" applyFont="1" applyAlignment="1">
      <alignment horizontal="right"/>
    </xf>
    <xf numFmtId="3" fontId="41" fillId="0" borderId="17" xfId="7" applyNumberFormat="1" applyFont="1" applyBorder="1" applyAlignment="1">
      <alignment horizontal="center"/>
    </xf>
    <xf numFmtId="14" fontId="41" fillId="0" borderId="0" xfId="7" applyNumberFormat="1" applyFont="1" applyAlignment="1">
      <alignment horizontal="center"/>
    </xf>
    <xf numFmtId="3" fontId="41" fillId="0" borderId="61" xfId="7" applyNumberFormat="1" applyFont="1" applyBorder="1" applyAlignment="1">
      <alignment horizontal="center"/>
    </xf>
    <xf numFmtId="14" fontId="41" fillId="0" borderId="61" xfId="7" applyNumberFormat="1" applyFont="1" applyBorder="1" applyAlignment="1">
      <alignment horizontal="center"/>
    </xf>
    <xf numFmtId="171" fontId="46" fillId="0" borderId="0" xfId="8" applyNumberFormat="1" applyFont="1"/>
    <xf numFmtId="0" fontId="47" fillId="0" borderId="0" xfId="8" applyFont="1"/>
    <xf numFmtId="171" fontId="48" fillId="0" borderId="0" xfId="8" applyNumberFormat="1" applyFont="1" applyAlignment="1">
      <alignment horizontal="center" vertical="center"/>
    </xf>
    <xf numFmtId="0" fontId="19" fillId="0" borderId="0" xfId="8" applyFont="1"/>
    <xf numFmtId="0" fontId="47" fillId="0" borderId="0" xfId="8" applyFont="1" applyAlignment="1">
      <alignment horizontal="right"/>
    </xf>
    <xf numFmtId="0" fontId="47" fillId="4" borderId="105" xfId="8" applyFont="1" applyFill="1" applyBorder="1"/>
    <xf numFmtId="0" fontId="47" fillId="4" borderId="49" xfId="8" applyFont="1" applyFill="1" applyBorder="1"/>
    <xf numFmtId="0" fontId="19" fillId="4" borderId="50" xfId="8" applyFont="1" applyFill="1" applyBorder="1" applyAlignment="1">
      <alignment horizontal="center"/>
    </xf>
    <xf numFmtId="0" fontId="19" fillId="4" borderId="106" xfId="8" applyFont="1" applyFill="1" applyBorder="1" applyAlignment="1">
      <alignment horizontal="center" vertical="center"/>
    </xf>
    <xf numFmtId="0" fontId="19" fillId="0" borderId="16" xfId="8" applyFont="1" applyBorder="1"/>
    <xf numFmtId="172" fontId="12" fillId="0" borderId="61" xfId="8" applyNumberFormat="1" applyFont="1" applyBorder="1"/>
    <xf numFmtId="3" fontId="4" fillId="0" borderId="18" xfId="8" applyNumberFormat="1" applyFont="1" applyBorder="1"/>
    <xf numFmtId="172" fontId="4" fillId="0" borderId="61" xfId="8" applyNumberFormat="1" applyFont="1" applyBorder="1"/>
    <xf numFmtId="0" fontId="19" fillId="0" borderId="30" xfId="8" applyFont="1" applyBorder="1"/>
    <xf numFmtId="172" fontId="4" fillId="0" borderId="52" xfId="8" applyNumberFormat="1" applyFont="1" applyBorder="1"/>
    <xf numFmtId="3" fontId="4" fillId="0" borderId="38" xfId="8" applyNumberFormat="1" applyFont="1" applyBorder="1"/>
    <xf numFmtId="3" fontId="4" fillId="0" borderId="107" xfId="8" applyNumberFormat="1" applyFont="1" applyBorder="1"/>
    <xf numFmtId="3" fontId="4" fillId="0" borderId="98" xfId="8" applyNumberFormat="1" applyFont="1" applyBorder="1"/>
    <xf numFmtId="10" fontId="8" fillId="3" borderId="12" xfId="1" applyNumberFormat="1" applyFont="1" applyFill="1" applyBorder="1"/>
    <xf numFmtId="10" fontId="8" fillId="3" borderId="15" xfId="1" applyNumberFormat="1" applyFont="1" applyFill="1" applyBorder="1"/>
    <xf numFmtId="10" fontId="8" fillId="3" borderId="18" xfId="1" applyNumberFormat="1" applyFont="1" applyFill="1" applyBorder="1"/>
    <xf numFmtId="10" fontId="8" fillId="0" borderId="15" xfId="1" applyNumberFormat="1" applyFont="1" applyBorder="1"/>
    <xf numFmtId="10" fontId="9" fillId="0" borderId="15" xfId="1" applyNumberFormat="1" applyFont="1" applyBorder="1"/>
    <xf numFmtId="10" fontId="5" fillId="2" borderId="0" xfId="1" applyNumberFormat="1" applyFont="1" applyFill="1" applyAlignment="1" applyProtection="1">
      <alignment horizontal="right"/>
      <protection locked="0"/>
    </xf>
    <xf numFmtId="10" fontId="10" fillId="3" borderId="12" xfId="1" applyNumberFormat="1" applyFont="1" applyFill="1" applyBorder="1"/>
    <xf numFmtId="10" fontId="10" fillId="0" borderId="18" xfId="1" applyNumberFormat="1" applyFont="1" applyBorder="1"/>
    <xf numFmtId="10" fontId="10" fillId="0" borderId="15" xfId="1" applyNumberFormat="1" applyFont="1" applyBorder="1"/>
    <xf numFmtId="10" fontId="5" fillId="2" borderId="25" xfId="1" applyNumberFormat="1" applyFont="1" applyFill="1" applyBorder="1" applyAlignment="1" applyProtection="1">
      <alignment horizontal="right"/>
      <protection locked="0"/>
    </xf>
    <xf numFmtId="10" fontId="10" fillId="0" borderId="28" xfId="1" applyNumberFormat="1" applyFont="1" applyBorder="1"/>
    <xf numFmtId="10" fontId="5" fillId="2" borderId="34" xfId="1" applyNumberFormat="1" applyFont="1" applyFill="1" applyBorder="1" applyAlignment="1" applyProtection="1">
      <alignment horizontal="right"/>
      <protection locked="0"/>
    </xf>
    <xf numFmtId="9" fontId="4" fillId="0" borderId="0" xfId="1" applyFont="1"/>
    <xf numFmtId="10" fontId="17" fillId="0" borderId="69" xfId="1" applyNumberFormat="1" applyFont="1" applyFill="1" applyBorder="1" applyAlignment="1" applyProtection="1"/>
    <xf numFmtId="173" fontId="4" fillId="0" borderId="0" xfId="1" applyNumberFormat="1" applyFont="1"/>
    <xf numFmtId="165" fontId="1" fillId="0" borderId="0" xfId="2" applyNumberFormat="1"/>
    <xf numFmtId="1" fontId="28" fillId="0" borderId="7" xfId="5" applyFont="1" applyBorder="1" applyAlignment="1">
      <alignment horizontal="center" vertical="center"/>
    </xf>
    <xf numFmtId="1" fontId="28" fillId="0" borderId="10" xfId="5" applyFont="1" applyBorder="1" applyAlignment="1">
      <alignment horizontal="center" vertical="center"/>
    </xf>
    <xf numFmtId="1" fontId="3" fillId="0" borderId="0" xfId="5" applyFont="1" applyAlignment="1">
      <alignment horizontal="center"/>
    </xf>
    <xf numFmtId="1" fontId="14" fillId="0" borderId="11" xfId="5" applyFont="1" applyBorder="1" applyAlignment="1">
      <alignment horizontal="center" vertical="center"/>
    </xf>
    <xf numFmtId="1" fontId="14" fillId="0" borderId="39" xfId="5" applyFont="1" applyBorder="1" applyAlignment="1">
      <alignment horizontal="center" vertical="center"/>
    </xf>
    <xf numFmtId="1" fontId="14" fillId="0" borderId="16" xfId="5" applyFont="1" applyBorder="1" applyAlignment="1">
      <alignment horizontal="center" vertical="center"/>
    </xf>
    <xf numFmtId="1" fontId="14" fillId="0" borderId="61" xfId="5" applyFont="1" applyBorder="1" applyAlignment="1">
      <alignment horizontal="center" vertical="center"/>
    </xf>
    <xf numFmtId="1" fontId="14" fillId="0" borderId="30" xfId="5" applyFont="1" applyBorder="1" applyAlignment="1">
      <alignment horizontal="center" vertical="center"/>
    </xf>
    <xf numFmtId="1" fontId="14" fillId="0" borderId="52" xfId="5" applyFont="1" applyBorder="1" applyAlignment="1">
      <alignment horizontal="center" vertical="center"/>
    </xf>
    <xf numFmtId="1" fontId="28" fillId="0" borderId="6" xfId="5" applyFont="1" applyBorder="1" applyAlignment="1">
      <alignment horizontal="center" vertical="center"/>
    </xf>
    <xf numFmtId="1" fontId="28" fillId="0" borderId="9" xfId="5" applyFont="1" applyBorder="1" applyAlignment="1">
      <alignment horizontal="center" vertical="center"/>
    </xf>
    <xf numFmtId="1" fontId="28" fillId="0" borderId="66" xfId="5" applyFont="1" applyBorder="1" applyAlignment="1">
      <alignment horizontal="center" vertical="center"/>
    </xf>
    <xf numFmtId="1" fontId="28" fillId="0" borderId="67" xfId="5" applyFont="1" applyBorder="1" applyAlignment="1">
      <alignment horizontal="center" vertical="center"/>
    </xf>
    <xf numFmtId="164" fontId="7" fillId="0" borderId="7" xfId="3" applyFont="1" applyBorder="1" applyAlignment="1">
      <alignment horizontal="center"/>
    </xf>
    <xf numFmtId="164" fontId="7" fillId="0" borderId="10" xfId="3" applyFont="1" applyBorder="1" applyAlignment="1">
      <alignment horizontal="center"/>
    </xf>
    <xf numFmtId="164" fontId="3" fillId="0" borderId="1" xfId="3" applyFont="1" applyBorder="1" applyAlignment="1">
      <alignment horizontal="center"/>
    </xf>
    <xf numFmtId="164" fontId="5" fillId="0" borderId="2" xfId="3" applyFont="1" applyBorder="1" applyAlignment="1">
      <alignment horizontal="center" vertical="center"/>
    </xf>
    <xf numFmtId="164" fontId="5" fillId="0" borderId="5" xfId="3" applyFont="1" applyBorder="1" applyAlignment="1">
      <alignment horizontal="center" vertical="center"/>
    </xf>
    <xf numFmtId="164" fontId="5" fillId="0" borderId="8" xfId="3" applyFont="1" applyBorder="1" applyAlignment="1">
      <alignment horizontal="center" vertical="center"/>
    </xf>
    <xf numFmtId="164" fontId="7" fillId="0" borderId="6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0" fontId="13" fillId="0" borderId="0" xfId="2" applyFont="1" applyAlignment="1">
      <alignment horizontal="center"/>
    </xf>
    <xf numFmtId="164" fontId="20" fillId="0" borderId="0" xfId="4" applyFont="1" applyAlignment="1">
      <alignment horizontal="center"/>
    </xf>
    <xf numFmtId="164" fontId="19" fillId="0" borderId="11" xfId="4" applyFont="1" applyBorder="1" applyAlignment="1">
      <alignment horizontal="center" vertical="center" wrapText="1"/>
    </xf>
    <xf numFmtId="164" fontId="19" fillId="0" borderId="39" xfId="4" applyFont="1" applyBorder="1" applyAlignment="1">
      <alignment horizontal="center" vertical="center" wrapText="1"/>
    </xf>
    <xf numFmtId="164" fontId="19" fillId="0" borderId="30" xfId="4" applyFont="1" applyBorder="1" applyAlignment="1">
      <alignment horizontal="center" vertical="center" wrapText="1"/>
    </xf>
    <xf numFmtId="164" fontId="19" fillId="0" borderId="52" xfId="4" applyFont="1" applyBorder="1" applyAlignment="1">
      <alignment horizontal="center" vertical="center" wrapText="1"/>
    </xf>
    <xf numFmtId="164" fontId="25" fillId="0" borderId="65" xfId="4" applyFont="1" applyBorder="1" applyAlignment="1">
      <alignment vertical="center"/>
    </xf>
    <xf numFmtId="164" fontId="25" fillId="3" borderId="0" xfId="4" quotePrefix="1" applyFont="1" applyFill="1" applyAlignment="1">
      <alignment horizontal="center" vertical="center"/>
    </xf>
    <xf numFmtId="164" fontId="19" fillId="0" borderId="0" xfId="4" applyFont="1" applyAlignment="1">
      <alignment horizontal="center"/>
    </xf>
    <xf numFmtId="164" fontId="19" fillId="0" borderId="11" xfId="4" applyFont="1" applyBorder="1" applyAlignment="1">
      <alignment horizontal="center" vertical="center"/>
    </xf>
    <xf numFmtId="164" fontId="19" fillId="0" borderId="39" xfId="4" applyFont="1" applyBorder="1" applyAlignment="1">
      <alignment horizontal="center" vertical="center"/>
    </xf>
    <xf numFmtId="164" fontId="19" fillId="0" borderId="30" xfId="4" applyFont="1" applyBorder="1" applyAlignment="1">
      <alignment horizontal="center" vertical="center"/>
    </xf>
    <xf numFmtId="164" fontId="19" fillId="0" borderId="52" xfId="4" applyFont="1" applyBorder="1" applyAlignment="1">
      <alignment horizontal="center" vertical="center"/>
    </xf>
    <xf numFmtId="164" fontId="22" fillId="3" borderId="0" xfId="4" applyFont="1" applyFill="1" applyAlignment="1">
      <alignment horizontal="center"/>
    </xf>
    <xf numFmtId="164" fontId="24" fillId="0" borderId="0" xfId="4" applyFont="1" applyAlignment="1">
      <alignment horizontal="center" vertical="center"/>
    </xf>
    <xf numFmtId="164" fontId="24" fillId="3" borderId="0" xfId="4" applyFont="1" applyFill="1" applyAlignment="1">
      <alignment horizontal="center" vertical="center"/>
    </xf>
    <xf numFmtId="164" fontId="25" fillId="3" borderId="0" xfId="4" applyFont="1" applyFill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5" fillId="0" borderId="17" xfId="7" applyFont="1" applyBorder="1" applyAlignment="1">
      <alignment horizontal="center" vertical="top"/>
    </xf>
    <xf numFmtId="0" fontId="35" fillId="0" borderId="0" xfId="7" applyFont="1" applyAlignment="1">
      <alignment horizontal="center" vertical="top"/>
    </xf>
    <xf numFmtId="0" fontId="35" fillId="0" borderId="61" xfId="7" applyFont="1" applyBorder="1" applyAlignment="1">
      <alignment horizontal="center" vertical="top"/>
    </xf>
    <xf numFmtId="0" fontId="38" fillId="0" borderId="87" xfId="8" applyFont="1" applyBorder="1" applyAlignment="1">
      <alignment horizontal="center" vertical="center"/>
    </xf>
    <xf numFmtId="0" fontId="39" fillId="7" borderId="98" xfId="8" applyFont="1" applyFill="1" applyBorder="1" applyAlignment="1">
      <alignment horizontal="center" vertical="center" wrapText="1"/>
    </xf>
    <xf numFmtId="0" fontId="39" fillId="5" borderId="98" xfId="8" applyFont="1" applyFill="1" applyBorder="1" applyAlignment="1">
      <alignment horizontal="center" vertical="center" wrapText="1"/>
    </xf>
    <xf numFmtId="0" fontId="41" fillId="0" borderId="17" xfId="7" applyFont="1" applyBorder="1" applyAlignment="1">
      <alignment horizontal="center"/>
    </xf>
    <xf numFmtId="0" fontId="41" fillId="0" borderId="0" xfId="7" applyFont="1" applyAlignment="1">
      <alignment horizontal="center"/>
    </xf>
    <xf numFmtId="0" fontId="41" fillId="0" borderId="61" xfId="7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</cellXfs>
  <cellStyles count="9">
    <cellStyle name="Normal" xfId="0" builtinId="0"/>
    <cellStyle name="Normal 2" xfId="7" xr:uid="{BF3A67B7-1815-4FB8-86C6-57C86EED94A2}"/>
    <cellStyle name="Normal 2 2" xfId="2" xr:uid="{917D0304-C172-4938-B10A-BE8D670D6C1F}"/>
    <cellStyle name="Normal 2 3" xfId="8" xr:uid="{62E6A954-6B9C-4966-986A-B906B0FE0602}"/>
    <cellStyle name="Normal 3" xfId="4" xr:uid="{0DFCBE18-9726-44DE-9ECC-355A1D982E21}"/>
    <cellStyle name="Normal 4" xfId="3" xr:uid="{57F0AE9F-A49E-4055-B5CC-BF3C13CDD320}"/>
    <cellStyle name="Normal_Proizvodnja" xfId="5" xr:uid="{54D4FB9B-A7CE-434C-8618-04D88C50D418}"/>
    <cellStyle name="Percent" xfId="1" builtinId="5"/>
    <cellStyle name="Percent 2" xfId="6" xr:uid="{554AEB60-2D80-4C90-B1F8-9FD9FE424C0A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156883</xdr:colOff>
      <xdr:row>35</xdr:row>
      <xdr:rowOff>78441</xdr:rowOff>
    </xdr:from>
    <xdr:to>
      <xdr:col>19</xdr:col>
      <xdr:colOff>324971</xdr:colOff>
      <xdr:row>54</xdr:row>
      <xdr:rowOff>116541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F71BB7-31EA-0AB3-FB06-0A58F8E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6207" y="10141323"/>
          <a:ext cx="5546911" cy="301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44823</xdr:colOff>
      <xdr:row>35</xdr:row>
      <xdr:rowOff>89647</xdr:rowOff>
    </xdr:from>
    <xdr:to>
      <xdr:col>13</xdr:col>
      <xdr:colOff>601938</xdr:colOff>
      <xdr:row>56</xdr:row>
      <xdr:rowOff>100853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22EDCA-8A35-5B74-9D5A-2D7DCF6E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676" y="10152529"/>
          <a:ext cx="10978586" cy="3305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29</xdr:row>
      <xdr:rowOff>28575</xdr:rowOff>
    </xdr:from>
    <xdr:to>
      <xdr:col>16</xdr:col>
      <xdr:colOff>704850</xdr:colOff>
      <xdr:row>48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2F388C-6A68-DEB8-B872-CAB94963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7639050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27</xdr:row>
      <xdr:rowOff>76200</xdr:rowOff>
    </xdr:from>
    <xdr:to>
      <xdr:col>10</xdr:col>
      <xdr:colOff>76200</xdr:colOff>
      <xdr:row>51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7B8C93-CC07-549D-DE32-4C1A78C5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3439775"/>
          <a:ext cx="9210675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55</xdr:row>
      <xdr:rowOff>47625</xdr:rowOff>
    </xdr:from>
    <xdr:to>
      <xdr:col>6</xdr:col>
      <xdr:colOff>400050</xdr:colOff>
      <xdr:row>75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5D85FA-2885-4039-AE3E-D335FE33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1868150"/>
          <a:ext cx="5181600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638175</xdr:colOff>
      <xdr:row>55</xdr:row>
      <xdr:rowOff>28575</xdr:rowOff>
    </xdr:from>
    <xdr:to>
      <xdr:col>10</xdr:col>
      <xdr:colOff>247650</xdr:colOff>
      <xdr:row>75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1F523B-A017-70F0-CBAF-4FE9103C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1849100"/>
          <a:ext cx="437197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12</xdr:col>
      <xdr:colOff>609600</xdr:colOff>
      <xdr:row>36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C141DB-B851-C7BE-0430-EDC9DE13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1944350"/>
          <a:ext cx="901065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850900</xdr:colOff>
      <xdr:row>19</xdr:row>
      <xdr:rowOff>50800</xdr:rowOff>
    </xdr:from>
    <xdr:to>
      <xdr:col>11</xdr:col>
      <xdr:colOff>520700</xdr:colOff>
      <xdr:row>43</xdr:row>
      <xdr:rowOff>98425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EE61836-A526-E1AD-B967-17A9A6F1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5626100"/>
          <a:ext cx="6248400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1</xdr:row>
      <xdr:rowOff>123825</xdr:rowOff>
    </xdr:from>
    <xdr:to>
      <xdr:col>22</xdr:col>
      <xdr:colOff>476250</xdr:colOff>
      <xdr:row>16</xdr:row>
      <xdr:rowOff>76200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830E94A-DAA3-BE74-24D0-3F2C8A5B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647700"/>
          <a:ext cx="700087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10</xdr:col>
      <xdr:colOff>227627</xdr:colOff>
      <xdr:row>31</xdr:row>
      <xdr:rowOff>75946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53FAFB7-2CA9-B25F-F62E-8272184B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3505200"/>
          <a:ext cx="7780952" cy="2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</xdr:row>
      <xdr:rowOff>152400</xdr:rowOff>
    </xdr:from>
    <xdr:to>
      <xdr:col>10</xdr:col>
      <xdr:colOff>227627</xdr:colOff>
      <xdr:row>46</xdr:row>
      <xdr:rowOff>123545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7B2A734-B50F-5D1A-3353-F80FCB2A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57721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47</xdr:row>
      <xdr:rowOff>152400</xdr:rowOff>
    </xdr:from>
    <xdr:to>
      <xdr:col>10</xdr:col>
      <xdr:colOff>227627</xdr:colOff>
      <xdr:row>61</xdr:row>
      <xdr:rowOff>123545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C9573DF-3FF1-7ACC-2673-C861F9B3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82010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63</xdr:row>
      <xdr:rowOff>152400</xdr:rowOff>
    </xdr:from>
    <xdr:to>
      <xdr:col>10</xdr:col>
      <xdr:colOff>227627</xdr:colOff>
      <xdr:row>77</xdr:row>
      <xdr:rowOff>123545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F76F96E-2055-A06A-B95E-7C63DD00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107918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78</xdr:row>
      <xdr:rowOff>152400</xdr:rowOff>
    </xdr:from>
    <xdr:to>
      <xdr:col>10</xdr:col>
      <xdr:colOff>227627</xdr:colOff>
      <xdr:row>92</xdr:row>
      <xdr:rowOff>123545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0FE97FB-00DA-25FC-0C4C-5B929BDC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132207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93</xdr:row>
      <xdr:rowOff>152400</xdr:rowOff>
    </xdr:from>
    <xdr:to>
      <xdr:col>10</xdr:col>
      <xdr:colOff>227627</xdr:colOff>
      <xdr:row>107</xdr:row>
      <xdr:rowOff>123545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8EAB380-A53F-11C3-AE2C-4F9C7FB04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156495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108</xdr:row>
      <xdr:rowOff>152400</xdr:rowOff>
    </xdr:from>
    <xdr:to>
      <xdr:col>10</xdr:col>
      <xdr:colOff>227627</xdr:colOff>
      <xdr:row>122</xdr:row>
      <xdr:rowOff>123545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312DE4F-898D-C3E0-2FC3-5309151E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180784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123</xdr:row>
      <xdr:rowOff>152400</xdr:rowOff>
    </xdr:from>
    <xdr:to>
      <xdr:col>10</xdr:col>
      <xdr:colOff>227627</xdr:colOff>
      <xdr:row>137</xdr:row>
      <xdr:rowOff>123545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53DDA40-411D-2D31-F178-71C11B59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5" y="205073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138</xdr:row>
      <xdr:rowOff>152400</xdr:rowOff>
    </xdr:from>
    <xdr:to>
      <xdr:col>10</xdr:col>
      <xdr:colOff>227627</xdr:colOff>
      <xdr:row>152</xdr:row>
      <xdr:rowOff>123545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700D417-1271-C81A-DF19-D50BF6A2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229362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154</xdr:row>
      <xdr:rowOff>152400</xdr:rowOff>
    </xdr:from>
    <xdr:to>
      <xdr:col>10</xdr:col>
      <xdr:colOff>227627</xdr:colOff>
      <xdr:row>168</xdr:row>
      <xdr:rowOff>123545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252F97E-2B67-324A-5AA8-E8998B9F1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" y="255270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169</xdr:row>
      <xdr:rowOff>152400</xdr:rowOff>
    </xdr:from>
    <xdr:to>
      <xdr:col>10</xdr:col>
      <xdr:colOff>227627</xdr:colOff>
      <xdr:row>183</xdr:row>
      <xdr:rowOff>123545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4DBDB66-C8FC-7878-77AA-04B1034B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875" y="279558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184</xdr:row>
      <xdr:rowOff>152400</xdr:rowOff>
    </xdr:from>
    <xdr:to>
      <xdr:col>10</xdr:col>
      <xdr:colOff>227627</xdr:colOff>
      <xdr:row>198</xdr:row>
      <xdr:rowOff>123545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331C894-ACBA-0A77-15F3-E1616521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" y="30384750"/>
          <a:ext cx="7780952" cy="22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623661</xdr:colOff>
      <xdr:row>19</xdr:row>
      <xdr:rowOff>113392</xdr:rowOff>
    </xdr:from>
    <xdr:to>
      <xdr:col>21</xdr:col>
      <xdr:colOff>174626</xdr:colOff>
      <xdr:row>35</xdr:row>
      <xdr:rowOff>5895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1D6099-45D0-614F-D335-22781E68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65" y="5919106"/>
          <a:ext cx="8735786" cy="315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192768</xdr:colOff>
      <xdr:row>17</xdr:row>
      <xdr:rowOff>124732</xdr:rowOff>
    </xdr:from>
    <xdr:to>
      <xdr:col>11</xdr:col>
      <xdr:colOff>1007835</xdr:colOff>
      <xdr:row>37</xdr:row>
      <xdr:rowOff>151946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D4813F-9859-48B6-AEE8-A691193C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68" y="5522232"/>
          <a:ext cx="9489621" cy="410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623662</xdr:colOff>
      <xdr:row>39</xdr:row>
      <xdr:rowOff>113393</xdr:rowOff>
    </xdr:from>
    <xdr:to>
      <xdr:col>11</xdr:col>
      <xdr:colOff>895626</xdr:colOff>
      <xdr:row>45</xdr:row>
      <xdr:rowOff>88750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BDE762-3991-CEA8-778F-03A56966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466" y="10001250"/>
          <a:ext cx="8685714" cy="12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827767</xdr:colOff>
      <xdr:row>47</xdr:row>
      <xdr:rowOff>192768</xdr:rowOff>
    </xdr:from>
    <xdr:to>
      <xdr:col>11</xdr:col>
      <xdr:colOff>797378</xdr:colOff>
      <xdr:row>64</xdr:row>
      <xdr:rowOff>14514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A9C4E22-9CC5-86BA-7F58-86152F8D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11713482"/>
          <a:ext cx="8383361" cy="329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12700</xdr:colOff>
      <xdr:row>2</xdr:row>
      <xdr:rowOff>127000</xdr:rowOff>
    </xdr:from>
    <xdr:to>
      <xdr:col>52</xdr:col>
      <xdr:colOff>549275</xdr:colOff>
      <xdr:row>15</xdr:row>
      <xdr:rowOff>193675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D53B07-1041-05A1-9B78-84B44D6C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2200" y="546100"/>
          <a:ext cx="14557375" cy="30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304800</xdr:colOff>
      <xdr:row>21</xdr:row>
      <xdr:rowOff>38100</xdr:rowOff>
    </xdr:from>
    <xdr:to>
      <xdr:col>53</xdr:col>
      <xdr:colOff>123825</xdr:colOff>
      <xdr:row>34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57F2A56-A686-227A-F169-07B8C256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4300" y="44958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39</xdr:row>
      <xdr:rowOff>0</xdr:rowOff>
    </xdr:from>
    <xdr:to>
      <xdr:col>52</xdr:col>
      <xdr:colOff>457200</xdr:colOff>
      <xdr:row>52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707EC4-3AD8-EBB2-4F4E-C4CFB2BD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824865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139700</xdr:colOff>
      <xdr:row>57</xdr:row>
      <xdr:rowOff>50800</xdr:rowOff>
    </xdr:from>
    <xdr:to>
      <xdr:col>52</xdr:col>
      <xdr:colOff>568325</xdr:colOff>
      <xdr:row>70</xdr:row>
      <xdr:rowOff>60325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D62B92F-E0B7-5154-947E-E66EF254C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0" y="121285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279400</xdr:colOff>
      <xdr:row>74</xdr:row>
      <xdr:rowOff>114300</xdr:rowOff>
    </xdr:from>
    <xdr:to>
      <xdr:col>53</xdr:col>
      <xdr:colOff>98425</xdr:colOff>
      <xdr:row>87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D9930FF-2EA2-A485-2E40-7FF02520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8900" y="157734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6384-77AB-402F-969A-7451F57141D8}">
  <sheetPr syncVertical="1" syncRef="A6" transitionEvaluation="1" transitionEntry="1">
    <tabColor theme="9" tint="0.39997558519241921"/>
  </sheetPr>
  <dimension ref="A1:S38"/>
  <sheetViews>
    <sheetView showGridLines="0" topLeftCell="A6" zoomScale="75" zoomScaleNormal="76" zoomScaleSheetLayoutView="50" workbookViewId="0">
      <selection activeCell="T23" sqref="T23"/>
    </sheetView>
  </sheetViews>
  <sheetFormatPr defaultColWidth="14.28515625" defaultRowHeight="15.75"/>
  <cols>
    <col min="1" max="1" width="6.42578125" style="142" customWidth="1"/>
    <col min="2" max="2" width="5.42578125" style="142" customWidth="1"/>
    <col min="3" max="3" width="41.85546875" style="142" customWidth="1"/>
    <col min="4" max="15" width="15.5703125" style="142" customWidth="1"/>
    <col min="16" max="17" width="16.140625" style="142" customWidth="1"/>
    <col min="18" max="255" width="14.28515625" style="142"/>
    <col min="256" max="256" width="6.42578125" style="142" customWidth="1"/>
    <col min="257" max="257" width="5.42578125" style="142" customWidth="1"/>
    <col min="258" max="258" width="41.85546875" style="142" customWidth="1"/>
    <col min="259" max="270" width="15.5703125" style="142" customWidth="1"/>
    <col min="271" max="271" width="16.140625" style="142" customWidth="1"/>
    <col min="272" max="511" width="14.28515625" style="142"/>
    <col min="512" max="512" width="6.42578125" style="142" customWidth="1"/>
    <col min="513" max="513" width="5.42578125" style="142" customWidth="1"/>
    <col min="514" max="514" width="41.85546875" style="142" customWidth="1"/>
    <col min="515" max="526" width="15.5703125" style="142" customWidth="1"/>
    <col min="527" max="527" width="16.140625" style="142" customWidth="1"/>
    <col min="528" max="767" width="14.28515625" style="142"/>
    <col min="768" max="768" width="6.42578125" style="142" customWidth="1"/>
    <col min="769" max="769" width="5.42578125" style="142" customWidth="1"/>
    <col min="770" max="770" width="41.85546875" style="142" customWidth="1"/>
    <col min="771" max="782" width="15.5703125" style="142" customWidth="1"/>
    <col min="783" max="783" width="16.140625" style="142" customWidth="1"/>
    <col min="784" max="1023" width="14.28515625" style="142"/>
    <col min="1024" max="1024" width="6.42578125" style="142" customWidth="1"/>
    <col min="1025" max="1025" width="5.42578125" style="142" customWidth="1"/>
    <col min="1026" max="1026" width="41.85546875" style="142" customWidth="1"/>
    <col min="1027" max="1038" width="15.5703125" style="142" customWidth="1"/>
    <col min="1039" max="1039" width="16.140625" style="142" customWidth="1"/>
    <col min="1040" max="1279" width="14.28515625" style="142"/>
    <col min="1280" max="1280" width="6.42578125" style="142" customWidth="1"/>
    <col min="1281" max="1281" width="5.42578125" style="142" customWidth="1"/>
    <col min="1282" max="1282" width="41.85546875" style="142" customWidth="1"/>
    <col min="1283" max="1294" width="15.5703125" style="142" customWidth="1"/>
    <col min="1295" max="1295" width="16.140625" style="142" customWidth="1"/>
    <col min="1296" max="1535" width="14.28515625" style="142"/>
    <col min="1536" max="1536" width="6.42578125" style="142" customWidth="1"/>
    <col min="1537" max="1537" width="5.42578125" style="142" customWidth="1"/>
    <col min="1538" max="1538" width="41.85546875" style="142" customWidth="1"/>
    <col min="1539" max="1550" width="15.5703125" style="142" customWidth="1"/>
    <col min="1551" max="1551" width="16.140625" style="142" customWidth="1"/>
    <col min="1552" max="1791" width="14.28515625" style="142"/>
    <col min="1792" max="1792" width="6.42578125" style="142" customWidth="1"/>
    <col min="1793" max="1793" width="5.42578125" style="142" customWidth="1"/>
    <col min="1794" max="1794" width="41.85546875" style="142" customWidth="1"/>
    <col min="1795" max="1806" width="15.5703125" style="142" customWidth="1"/>
    <col min="1807" max="1807" width="16.140625" style="142" customWidth="1"/>
    <col min="1808" max="2047" width="14.28515625" style="142"/>
    <col min="2048" max="2048" width="6.42578125" style="142" customWidth="1"/>
    <col min="2049" max="2049" width="5.42578125" style="142" customWidth="1"/>
    <col min="2050" max="2050" width="41.85546875" style="142" customWidth="1"/>
    <col min="2051" max="2062" width="15.5703125" style="142" customWidth="1"/>
    <col min="2063" max="2063" width="16.140625" style="142" customWidth="1"/>
    <col min="2064" max="2303" width="14.28515625" style="142"/>
    <col min="2304" max="2304" width="6.42578125" style="142" customWidth="1"/>
    <col min="2305" max="2305" width="5.42578125" style="142" customWidth="1"/>
    <col min="2306" max="2306" width="41.85546875" style="142" customWidth="1"/>
    <col min="2307" max="2318" width="15.5703125" style="142" customWidth="1"/>
    <col min="2319" max="2319" width="16.140625" style="142" customWidth="1"/>
    <col min="2320" max="2559" width="14.28515625" style="142"/>
    <col min="2560" max="2560" width="6.42578125" style="142" customWidth="1"/>
    <col min="2561" max="2561" width="5.42578125" style="142" customWidth="1"/>
    <col min="2562" max="2562" width="41.85546875" style="142" customWidth="1"/>
    <col min="2563" max="2574" width="15.5703125" style="142" customWidth="1"/>
    <col min="2575" max="2575" width="16.140625" style="142" customWidth="1"/>
    <col min="2576" max="2815" width="14.28515625" style="142"/>
    <col min="2816" max="2816" width="6.42578125" style="142" customWidth="1"/>
    <col min="2817" max="2817" width="5.42578125" style="142" customWidth="1"/>
    <col min="2818" max="2818" width="41.85546875" style="142" customWidth="1"/>
    <col min="2819" max="2830" width="15.5703125" style="142" customWidth="1"/>
    <col min="2831" max="2831" width="16.140625" style="142" customWidth="1"/>
    <col min="2832" max="3071" width="14.28515625" style="142"/>
    <col min="3072" max="3072" width="6.42578125" style="142" customWidth="1"/>
    <col min="3073" max="3073" width="5.42578125" style="142" customWidth="1"/>
    <col min="3074" max="3074" width="41.85546875" style="142" customWidth="1"/>
    <col min="3075" max="3086" width="15.5703125" style="142" customWidth="1"/>
    <col min="3087" max="3087" width="16.140625" style="142" customWidth="1"/>
    <col min="3088" max="3327" width="14.28515625" style="142"/>
    <col min="3328" max="3328" width="6.42578125" style="142" customWidth="1"/>
    <col min="3329" max="3329" width="5.42578125" style="142" customWidth="1"/>
    <col min="3330" max="3330" width="41.85546875" style="142" customWidth="1"/>
    <col min="3331" max="3342" width="15.5703125" style="142" customWidth="1"/>
    <col min="3343" max="3343" width="16.140625" style="142" customWidth="1"/>
    <col min="3344" max="3583" width="14.28515625" style="142"/>
    <col min="3584" max="3584" width="6.42578125" style="142" customWidth="1"/>
    <col min="3585" max="3585" width="5.42578125" style="142" customWidth="1"/>
    <col min="3586" max="3586" width="41.85546875" style="142" customWidth="1"/>
    <col min="3587" max="3598" width="15.5703125" style="142" customWidth="1"/>
    <col min="3599" max="3599" width="16.140625" style="142" customWidth="1"/>
    <col min="3600" max="3839" width="14.28515625" style="142"/>
    <col min="3840" max="3840" width="6.42578125" style="142" customWidth="1"/>
    <col min="3841" max="3841" width="5.42578125" style="142" customWidth="1"/>
    <col min="3842" max="3842" width="41.85546875" style="142" customWidth="1"/>
    <col min="3843" max="3854" width="15.5703125" style="142" customWidth="1"/>
    <col min="3855" max="3855" width="16.140625" style="142" customWidth="1"/>
    <col min="3856" max="4095" width="14.28515625" style="142"/>
    <col min="4096" max="4096" width="6.42578125" style="142" customWidth="1"/>
    <col min="4097" max="4097" width="5.42578125" style="142" customWidth="1"/>
    <col min="4098" max="4098" width="41.85546875" style="142" customWidth="1"/>
    <col min="4099" max="4110" width="15.5703125" style="142" customWidth="1"/>
    <col min="4111" max="4111" width="16.140625" style="142" customWidth="1"/>
    <col min="4112" max="4351" width="14.28515625" style="142"/>
    <col min="4352" max="4352" width="6.42578125" style="142" customWidth="1"/>
    <col min="4353" max="4353" width="5.42578125" style="142" customWidth="1"/>
    <col min="4354" max="4354" width="41.85546875" style="142" customWidth="1"/>
    <col min="4355" max="4366" width="15.5703125" style="142" customWidth="1"/>
    <col min="4367" max="4367" width="16.140625" style="142" customWidth="1"/>
    <col min="4368" max="4607" width="14.28515625" style="142"/>
    <col min="4608" max="4608" width="6.42578125" style="142" customWidth="1"/>
    <col min="4609" max="4609" width="5.42578125" style="142" customWidth="1"/>
    <col min="4610" max="4610" width="41.85546875" style="142" customWidth="1"/>
    <col min="4611" max="4622" width="15.5703125" style="142" customWidth="1"/>
    <col min="4623" max="4623" width="16.140625" style="142" customWidth="1"/>
    <col min="4624" max="4863" width="14.28515625" style="142"/>
    <col min="4864" max="4864" width="6.42578125" style="142" customWidth="1"/>
    <col min="4865" max="4865" width="5.42578125" style="142" customWidth="1"/>
    <col min="4866" max="4866" width="41.85546875" style="142" customWidth="1"/>
    <col min="4867" max="4878" width="15.5703125" style="142" customWidth="1"/>
    <col min="4879" max="4879" width="16.140625" style="142" customWidth="1"/>
    <col min="4880" max="5119" width="14.28515625" style="142"/>
    <col min="5120" max="5120" width="6.42578125" style="142" customWidth="1"/>
    <col min="5121" max="5121" width="5.42578125" style="142" customWidth="1"/>
    <col min="5122" max="5122" width="41.85546875" style="142" customWidth="1"/>
    <col min="5123" max="5134" width="15.5703125" style="142" customWidth="1"/>
    <col min="5135" max="5135" width="16.140625" style="142" customWidth="1"/>
    <col min="5136" max="5375" width="14.28515625" style="142"/>
    <col min="5376" max="5376" width="6.42578125" style="142" customWidth="1"/>
    <col min="5377" max="5377" width="5.42578125" style="142" customWidth="1"/>
    <col min="5378" max="5378" width="41.85546875" style="142" customWidth="1"/>
    <col min="5379" max="5390" width="15.5703125" style="142" customWidth="1"/>
    <col min="5391" max="5391" width="16.140625" style="142" customWidth="1"/>
    <col min="5392" max="5631" width="14.28515625" style="142"/>
    <col min="5632" max="5632" width="6.42578125" style="142" customWidth="1"/>
    <col min="5633" max="5633" width="5.42578125" style="142" customWidth="1"/>
    <col min="5634" max="5634" width="41.85546875" style="142" customWidth="1"/>
    <col min="5635" max="5646" width="15.5703125" style="142" customWidth="1"/>
    <col min="5647" max="5647" width="16.140625" style="142" customWidth="1"/>
    <col min="5648" max="5887" width="14.28515625" style="142"/>
    <col min="5888" max="5888" width="6.42578125" style="142" customWidth="1"/>
    <col min="5889" max="5889" width="5.42578125" style="142" customWidth="1"/>
    <col min="5890" max="5890" width="41.85546875" style="142" customWidth="1"/>
    <col min="5891" max="5902" width="15.5703125" style="142" customWidth="1"/>
    <col min="5903" max="5903" width="16.140625" style="142" customWidth="1"/>
    <col min="5904" max="6143" width="14.28515625" style="142"/>
    <col min="6144" max="6144" width="6.42578125" style="142" customWidth="1"/>
    <col min="6145" max="6145" width="5.42578125" style="142" customWidth="1"/>
    <col min="6146" max="6146" width="41.85546875" style="142" customWidth="1"/>
    <col min="6147" max="6158" width="15.5703125" style="142" customWidth="1"/>
    <col min="6159" max="6159" width="16.140625" style="142" customWidth="1"/>
    <col min="6160" max="6399" width="14.28515625" style="142"/>
    <col min="6400" max="6400" width="6.42578125" style="142" customWidth="1"/>
    <col min="6401" max="6401" width="5.42578125" style="142" customWidth="1"/>
    <col min="6402" max="6402" width="41.85546875" style="142" customWidth="1"/>
    <col min="6403" max="6414" width="15.5703125" style="142" customWidth="1"/>
    <col min="6415" max="6415" width="16.140625" style="142" customWidth="1"/>
    <col min="6416" max="6655" width="14.28515625" style="142"/>
    <col min="6656" max="6656" width="6.42578125" style="142" customWidth="1"/>
    <col min="6657" max="6657" width="5.42578125" style="142" customWidth="1"/>
    <col min="6658" max="6658" width="41.85546875" style="142" customWidth="1"/>
    <col min="6659" max="6670" width="15.5703125" style="142" customWidth="1"/>
    <col min="6671" max="6671" width="16.140625" style="142" customWidth="1"/>
    <col min="6672" max="6911" width="14.28515625" style="142"/>
    <col min="6912" max="6912" width="6.42578125" style="142" customWidth="1"/>
    <col min="6913" max="6913" width="5.42578125" style="142" customWidth="1"/>
    <col min="6914" max="6914" width="41.85546875" style="142" customWidth="1"/>
    <col min="6915" max="6926" width="15.5703125" style="142" customWidth="1"/>
    <col min="6927" max="6927" width="16.140625" style="142" customWidth="1"/>
    <col min="6928" max="7167" width="14.28515625" style="142"/>
    <col min="7168" max="7168" width="6.42578125" style="142" customWidth="1"/>
    <col min="7169" max="7169" width="5.42578125" style="142" customWidth="1"/>
    <col min="7170" max="7170" width="41.85546875" style="142" customWidth="1"/>
    <col min="7171" max="7182" width="15.5703125" style="142" customWidth="1"/>
    <col min="7183" max="7183" width="16.140625" style="142" customWidth="1"/>
    <col min="7184" max="7423" width="14.28515625" style="142"/>
    <col min="7424" max="7424" width="6.42578125" style="142" customWidth="1"/>
    <col min="7425" max="7425" width="5.42578125" style="142" customWidth="1"/>
    <col min="7426" max="7426" width="41.85546875" style="142" customWidth="1"/>
    <col min="7427" max="7438" width="15.5703125" style="142" customWidth="1"/>
    <col min="7439" max="7439" width="16.140625" style="142" customWidth="1"/>
    <col min="7440" max="7679" width="14.28515625" style="142"/>
    <col min="7680" max="7680" width="6.42578125" style="142" customWidth="1"/>
    <col min="7681" max="7681" width="5.42578125" style="142" customWidth="1"/>
    <col min="7682" max="7682" width="41.85546875" style="142" customWidth="1"/>
    <col min="7683" max="7694" width="15.5703125" style="142" customWidth="1"/>
    <col min="7695" max="7695" width="16.140625" style="142" customWidth="1"/>
    <col min="7696" max="7935" width="14.28515625" style="142"/>
    <col min="7936" max="7936" width="6.42578125" style="142" customWidth="1"/>
    <col min="7937" max="7937" width="5.42578125" style="142" customWidth="1"/>
    <col min="7938" max="7938" width="41.85546875" style="142" customWidth="1"/>
    <col min="7939" max="7950" width="15.5703125" style="142" customWidth="1"/>
    <col min="7951" max="7951" width="16.140625" style="142" customWidth="1"/>
    <col min="7952" max="8191" width="14.28515625" style="142"/>
    <col min="8192" max="8192" width="6.42578125" style="142" customWidth="1"/>
    <col min="8193" max="8193" width="5.42578125" style="142" customWidth="1"/>
    <col min="8194" max="8194" width="41.85546875" style="142" customWidth="1"/>
    <col min="8195" max="8206" width="15.5703125" style="142" customWidth="1"/>
    <col min="8207" max="8207" width="16.140625" style="142" customWidth="1"/>
    <col min="8208" max="8447" width="14.28515625" style="142"/>
    <col min="8448" max="8448" width="6.42578125" style="142" customWidth="1"/>
    <col min="8449" max="8449" width="5.42578125" style="142" customWidth="1"/>
    <col min="8450" max="8450" width="41.85546875" style="142" customWidth="1"/>
    <col min="8451" max="8462" width="15.5703125" style="142" customWidth="1"/>
    <col min="8463" max="8463" width="16.140625" style="142" customWidth="1"/>
    <col min="8464" max="8703" width="14.28515625" style="142"/>
    <col min="8704" max="8704" width="6.42578125" style="142" customWidth="1"/>
    <col min="8705" max="8705" width="5.42578125" style="142" customWidth="1"/>
    <col min="8706" max="8706" width="41.85546875" style="142" customWidth="1"/>
    <col min="8707" max="8718" width="15.5703125" style="142" customWidth="1"/>
    <col min="8719" max="8719" width="16.140625" style="142" customWidth="1"/>
    <col min="8720" max="8959" width="14.28515625" style="142"/>
    <col min="8960" max="8960" width="6.42578125" style="142" customWidth="1"/>
    <col min="8961" max="8961" width="5.42578125" style="142" customWidth="1"/>
    <col min="8962" max="8962" width="41.85546875" style="142" customWidth="1"/>
    <col min="8963" max="8974" width="15.5703125" style="142" customWidth="1"/>
    <col min="8975" max="8975" width="16.140625" style="142" customWidth="1"/>
    <col min="8976" max="9215" width="14.28515625" style="142"/>
    <col min="9216" max="9216" width="6.42578125" style="142" customWidth="1"/>
    <col min="9217" max="9217" width="5.42578125" style="142" customWidth="1"/>
    <col min="9218" max="9218" width="41.85546875" style="142" customWidth="1"/>
    <col min="9219" max="9230" width="15.5703125" style="142" customWidth="1"/>
    <col min="9231" max="9231" width="16.140625" style="142" customWidth="1"/>
    <col min="9232" max="9471" width="14.28515625" style="142"/>
    <col min="9472" max="9472" width="6.42578125" style="142" customWidth="1"/>
    <col min="9473" max="9473" width="5.42578125" style="142" customWidth="1"/>
    <col min="9474" max="9474" width="41.85546875" style="142" customWidth="1"/>
    <col min="9475" max="9486" width="15.5703125" style="142" customWidth="1"/>
    <col min="9487" max="9487" width="16.140625" style="142" customWidth="1"/>
    <col min="9488" max="9727" width="14.28515625" style="142"/>
    <col min="9728" max="9728" width="6.42578125" style="142" customWidth="1"/>
    <col min="9729" max="9729" width="5.42578125" style="142" customWidth="1"/>
    <col min="9730" max="9730" width="41.85546875" style="142" customWidth="1"/>
    <col min="9731" max="9742" width="15.5703125" style="142" customWidth="1"/>
    <col min="9743" max="9743" width="16.140625" style="142" customWidth="1"/>
    <col min="9744" max="9983" width="14.28515625" style="142"/>
    <col min="9984" max="9984" width="6.42578125" style="142" customWidth="1"/>
    <col min="9985" max="9985" width="5.42578125" style="142" customWidth="1"/>
    <col min="9986" max="9986" width="41.85546875" style="142" customWidth="1"/>
    <col min="9987" max="9998" width="15.5703125" style="142" customWidth="1"/>
    <col min="9999" max="9999" width="16.140625" style="142" customWidth="1"/>
    <col min="10000" max="10239" width="14.28515625" style="142"/>
    <col min="10240" max="10240" width="6.42578125" style="142" customWidth="1"/>
    <col min="10241" max="10241" width="5.42578125" style="142" customWidth="1"/>
    <col min="10242" max="10242" width="41.85546875" style="142" customWidth="1"/>
    <col min="10243" max="10254" width="15.5703125" style="142" customWidth="1"/>
    <col min="10255" max="10255" width="16.140625" style="142" customWidth="1"/>
    <col min="10256" max="10495" width="14.28515625" style="142"/>
    <col min="10496" max="10496" width="6.42578125" style="142" customWidth="1"/>
    <col min="10497" max="10497" width="5.42578125" style="142" customWidth="1"/>
    <col min="10498" max="10498" width="41.85546875" style="142" customWidth="1"/>
    <col min="10499" max="10510" width="15.5703125" style="142" customWidth="1"/>
    <col min="10511" max="10511" width="16.140625" style="142" customWidth="1"/>
    <col min="10512" max="10751" width="14.28515625" style="142"/>
    <col min="10752" max="10752" width="6.42578125" style="142" customWidth="1"/>
    <col min="10753" max="10753" width="5.42578125" style="142" customWidth="1"/>
    <col min="10754" max="10754" width="41.85546875" style="142" customWidth="1"/>
    <col min="10755" max="10766" width="15.5703125" style="142" customWidth="1"/>
    <col min="10767" max="10767" width="16.140625" style="142" customWidth="1"/>
    <col min="10768" max="11007" width="14.28515625" style="142"/>
    <col min="11008" max="11008" width="6.42578125" style="142" customWidth="1"/>
    <col min="11009" max="11009" width="5.42578125" style="142" customWidth="1"/>
    <col min="11010" max="11010" width="41.85546875" style="142" customWidth="1"/>
    <col min="11011" max="11022" width="15.5703125" style="142" customWidth="1"/>
    <col min="11023" max="11023" width="16.140625" style="142" customWidth="1"/>
    <col min="11024" max="11263" width="14.28515625" style="142"/>
    <col min="11264" max="11264" width="6.42578125" style="142" customWidth="1"/>
    <col min="11265" max="11265" width="5.42578125" style="142" customWidth="1"/>
    <col min="11266" max="11266" width="41.85546875" style="142" customWidth="1"/>
    <col min="11267" max="11278" width="15.5703125" style="142" customWidth="1"/>
    <col min="11279" max="11279" width="16.140625" style="142" customWidth="1"/>
    <col min="11280" max="11519" width="14.28515625" style="142"/>
    <col min="11520" max="11520" width="6.42578125" style="142" customWidth="1"/>
    <col min="11521" max="11521" width="5.42578125" style="142" customWidth="1"/>
    <col min="11522" max="11522" width="41.85546875" style="142" customWidth="1"/>
    <col min="11523" max="11534" width="15.5703125" style="142" customWidth="1"/>
    <col min="11535" max="11535" width="16.140625" style="142" customWidth="1"/>
    <col min="11536" max="11775" width="14.28515625" style="142"/>
    <col min="11776" max="11776" width="6.42578125" style="142" customWidth="1"/>
    <col min="11777" max="11777" width="5.42578125" style="142" customWidth="1"/>
    <col min="11778" max="11778" width="41.85546875" style="142" customWidth="1"/>
    <col min="11779" max="11790" width="15.5703125" style="142" customWidth="1"/>
    <col min="11791" max="11791" width="16.140625" style="142" customWidth="1"/>
    <col min="11792" max="12031" width="14.28515625" style="142"/>
    <col min="12032" max="12032" width="6.42578125" style="142" customWidth="1"/>
    <col min="12033" max="12033" width="5.42578125" style="142" customWidth="1"/>
    <col min="12034" max="12034" width="41.85546875" style="142" customWidth="1"/>
    <col min="12035" max="12046" width="15.5703125" style="142" customWidth="1"/>
    <col min="12047" max="12047" width="16.140625" style="142" customWidth="1"/>
    <col min="12048" max="12287" width="14.28515625" style="142"/>
    <col min="12288" max="12288" width="6.42578125" style="142" customWidth="1"/>
    <col min="12289" max="12289" width="5.42578125" style="142" customWidth="1"/>
    <col min="12290" max="12290" width="41.85546875" style="142" customWidth="1"/>
    <col min="12291" max="12302" width="15.5703125" style="142" customWidth="1"/>
    <col min="12303" max="12303" width="16.140625" style="142" customWidth="1"/>
    <col min="12304" max="12543" width="14.28515625" style="142"/>
    <col min="12544" max="12544" width="6.42578125" style="142" customWidth="1"/>
    <col min="12545" max="12545" width="5.42578125" style="142" customWidth="1"/>
    <col min="12546" max="12546" width="41.85546875" style="142" customWidth="1"/>
    <col min="12547" max="12558" width="15.5703125" style="142" customWidth="1"/>
    <col min="12559" max="12559" width="16.140625" style="142" customWidth="1"/>
    <col min="12560" max="12799" width="14.28515625" style="142"/>
    <col min="12800" max="12800" width="6.42578125" style="142" customWidth="1"/>
    <col min="12801" max="12801" width="5.42578125" style="142" customWidth="1"/>
    <col min="12802" max="12802" width="41.85546875" style="142" customWidth="1"/>
    <col min="12803" max="12814" width="15.5703125" style="142" customWidth="1"/>
    <col min="12815" max="12815" width="16.140625" style="142" customWidth="1"/>
    <col min="12816" max="13055" width="14.28515625" style="142"/>
    <col min="13056" max="13056" width="6.42578125" style="142" customWidth="1"/>
    <col min="13057" max="13057" width="5.42578125" style="142" customWidth="1"/>
    <col min="13058" max="13058" width="41.85546875" style="142" customWidth="1"/>
    <col min="13059" max="13070" width="15.5703125" style="142" customWidth="1"/>
    <col min="13071" max="13071" width="16.140625" style="142" customWidth="1"/>
    <col min="13072" max="13311" width="14.28515625" style="142"/>
    <col min="13312" max="13312" width="6.42578125" style="142" customWidth="1"/>
    <col min="13313" max="13313" width="5.42578125" style="142" customWidth="1"/>
    <col min="13314" max="13314" width="41.85546875" style="142" customWidth="1"/>
    <col min="13315" max="13326" width="15.5703125" style="142" customWidth="1"/>
    <col min="13327" max="13327" width="16.140625" style="142" customWidth="1"/>
    <col min="13328" max="13567" width="14.28515625" style="142"/>
    <col min="13568" max="13568" width="6.42578125" style="142" customWidth="1"/>
    <col min="13569" max="13569" width="5.42578125" style="142" customWidth="1"/>
    <col min="13570" max="13570" width="41.85546875" style="142" customWidth="1"/>
    <col min="13571" max="13582" width="15.5703125" style="142" customWidth="1"/>
    <col min="13583" max="13583" width="16.140625" style="142" customWidth="1"/>
    <col min="13584" max="13823" width="14.28515625" style="142"/>
    <col min="13824" max="13824" width="6.42578125" style="142" customWidth="1"/>
    <col min="13825" max="13825" width="5.42578125" style="142" customWidth="1"/>
    <col min="13826" max="13826" width="41.85546875" style="142" customWidth="1"/>
    <col min="13827" max="13838" width="15.5703125" style="142" customWidth="1"/>
    <col min="13839" max="13839" width="16.140625" style="142" customWidth="1"/>
    <col min="13840" max="14079" width="14.28515625" style="142"/>
    <col min="14080" max="14080" width="6.42578125" style="142" customWidth="1"/>
    <col min="14081" max="14081" width="5.42578125" style="142" customWidth="1"/>
    <col min="14082" max="14082" width="41.85546875" style="142" customWidth="1"/>
    <col min="14083" max="14094" width="15.5703125" style="142" customWidth="1"/>
    <col min="14095" max="14095" width="16.140625" style="142" customWidth="1"/>
    <col min="14096" max="14335" width="14.28515625" style="142"/>
    <col min="14336" max="14336" width="6.42578125" style="142" customWidth="1"/>
    <col min="14337" max="14337" width="5.42578125" style="142" customWidth="1"/>
    <col min="14338" max="14338" width="41.85546875" style="142" customWidth="1"/>
    <col min="14339" max="14350" width="15.5703125" style="142" customWidth="1"/>
    <col min="14351" max="14351" width="16.140625" style="142" customWidth="1"/>
    <col min="14352" max="14591" width="14.28515625" style="142"/>
    <col min="14592" max="14592" width="6.42578125" style="142" customWidth="1"/>
    <col min="14593" max="14593" width="5.42578125" style="142" customWidth="1"/>
    <col min="14594" max="14594" width="41.85546875" style="142" customWidth="1"/>
    <col min="14595" max="14606" width="15.5703125" style="142" customWidth="1"/>
    <col min="14607" max="14607" width="16.140625" style="142" customWidth="1"/>
    <col min="14608" max="14847" width="14.28515625" style="142"/>
    <col min="14848" max="14848" width="6.42578125" style="142" customWidth="1"/>
    <col min="14849" max="14849" width="5.42578125" style="142" customWidth="1"/>
    <col min="14850" max="14850" width="41.85546875" style="142" customWidth="1"/>
    <col min="14851" max="14862" width="15.5703125" style="142" customWidth="1"/>
    <col min="14863" max="14863" width="16.140625" style="142" customWidth="1"/>
    <col min="14864" max="15103" width="14.28515625" style="142"/>
    <col min="15104" max="15104" width="6.42578125" style="142" customWidth="1"/>
    <col min="15105" max="15105" width="5.42578125" style="142" customWidth="1"/>
    <col min="15106" max="15106" width="41.85546875" style="142" customWidth="1"/>
    <col min="15107" max="15118" width="15.5703125" style="142" customWidth="1"/>
    <col min="15119" max="15119" width="16.140625" style="142" customWidth="1"/>
    <col min="15120" max="15359" width="14.28515625" style="142"/>
    <col min="15360" max="15360" width="6.42578125" style="142" customWidth="1"/>
    <col min="15361" max="15361" width="5.42578125" style="142" customWidth="1"/>
    <col min="15362" max="15362" width="41.85546875" style="142" customWidth="1"/>
    <col min="15363" max="15374" width="15.5703125" style="142" customWidth="1"/>
    <col min="15375" max="15375" width="16.140625" style="142" customWidth="1"/>
    <col min="15376" max="15615" width="14.28515625" style="142"/>
    <col min="15616" max="15616" width="6.42578125" style="142" customWidth="1"/>
    <col min="15617" max="15617" width="5.42578125" style="142" customWidth="1"/>
    <col min="15618" max="15618" width="41.85546875" style="142" customWidth="1"/>
    <col min="15619" max="15630" width="15.5703125" style="142" customWidth="1"/>
    <col min="15631" max="15631" width="16.140625" style="142" customWidth="1"/>
    <col min="15632" max="15871" width="14.28515625" style="142"/>
    <col min="15872" max="15872" width="6.42578125" style="142" customWidth="1"/>
    <col min="15873" max="15873" width="5.42578125" style="142" customWidth="1"/>
    <col min="15874" max="15874" width="41.85546875" style="142" customWidth="1"/>
    <col min="15875" max="15886" width="15.5703125" style="142" customWidth="1"/>
    <col min="15887" max="15887" width="16.140625" style="142" customWidth="1"/>
    <col min="15888" max="16127" width="14.28515625" style="142"/>
    <col min="16128" max="16128" width="6.42578125" style="142" customWidth="1"/>
    <col min="16129" max="16129" width="5.42578125" style="142" customWidth="1"/>
    <col min="16130" max="16130" width="41.85546875" style="142" customWidth="1"/>
    <col min="16131" max="16142" width="15.5703125" style="142" customWidth="1"/>
    <col min="16143" max="16143" width="16.140625" style="142" customWidth="1"/>
    <col min="16144" max="16384" width="14.28515625" style="142"/>
  </cols>
  <sheetData>
    <row r="1" spans="2:19" ht="21" customHeight="1">
      <c r="B1" s="339" t="s">
        <v>88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</row>
    <row r="2" spans="2:19" ht="21" customHeight="1" thickBot="1">
      <c r="K2" s="142" t="s">
        <v>1</v>
      </c>
    </row>
    <row r="3" spans="2:19" ht="17.100000000000001" customHeight="1">
      <c r="B3" s="340"/>
      <c r="C3" s="341"/>
      <c r="D3" s="60" t="s">
        <v>3</v>
      </c>
      <c r="E3" s="60" t="s">
        <v>4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9</v>
      </c>
      <c r="K3" s="60" t="s">
        <v>10</v>
      </c>
      <c r="L3" s="60" t="s">
        <v>11</v>
      </c>
      <c r="M3" s="60" t="s">
        <v>12</v>
      </c>
      <c r="N3" s="60" t="s">
        <v>13</v>
      </c>
      <c r="O3" s="60" t="s">
        <v>14</v>
      </c>
      <c r="P3" s="61">
        <v>2022</v>
      </c>
      <c r="Q3" s="61" t="s">
        <v>167</v>
      </c>
    </row>
    <row r="4" spans="2:19" ht="11.25" customHeight="1">
      <c r="B4" s="342"/>
      <c r="C4" s="343"/>
      <c r="D4" s="346" t="s">
        <v>15</v>
      </c>
      <c r="E4" s="346" t="s">
        <v>15</v>
      </c>
      <c r="F4" s="346" t="s">
        <v>15</v>
      </c>
      <c r="G4" s="346" t="s">
        <v>15</v>
      </c>
      <c r="H4" s="346" t="s">
        <v>15</v>
      </c>
      <c r="I4" s="346" t="s">
        <v>15</v>
      </c>
      <c r="J4" s="346" t="s">
        <v>15</v>
      </c>
      <c r="K4" s="346" t="s">
        <v>15</v>
      </c>
      <c r="L4" s="346" t="s">
        <v>15</v>
      </c>
      <c r="M4" s="346" t="s">
        <v>15</v>
      </c>
      <c r="N4" s="346" t="s">
        <v>15</v>
      </c>
      <c r="O4" s="348" t="s">
        <v>15</v>
      </c>
      <c r="P4" s="337" t="s">
        <v>15</v>
      </c>
      <c r="Q4" s="337" t="s">
        <v>16</v>
      </c>
    </row>
    <row r="5" spans="2:19" ht="12" customHeight="1" thickBot="1">
      <c r="B5" s="344"/>
      <c r="C5" s="345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9"/>
      <c r="P5" s="338"/>
      <c r="Q5" s="338"/>
    </row>
    <row r="6" spans="2:19" ht="20.100000000000001" customHeight="1">
      <c r="B6" s="143"/>
      <c r="C6" s="144" t="s">
        <v>89</v>
      </c>
      <c r="D6" s="145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7"/>
      <c r="Q6" s="148"/>
    </row>
    <row r="7" spans="2:19" ht="24.95" customHeight="1">
      <c r="B7" s="149" t="s">
        <v>67</v>
      </c>
      <c r="C7" s="150" t="s">
        <v>48</v>
      </c>
      <c r="D7" s="151">
        <v>587.45266099308003</v>
      </c>
      <c r="E7" s="151">
        <v>427.81976176912997</v>
      </c>
      <c r="F7" s="151">
        <v>396.18015819999999</v>
      </c>
      <c r="G7" s="151">
        <v>453.34622585842004</v>
      </c>
      <c r="H7" s="151">
        <v>348.41718040804</v>
      </c>
      <c r="I7" s="151">
        <v>296.51706446755276</v>
      </c>
      <c r="J7" s="151">
        <v>300.87725382169987</v>
      </c>
      <c r="K7" s="151">
        <v>222.18007229967986</v>
      </c>
      <c r="L7" s="151">
        <v>190.57109538463538</v>
      </c>
      <c r="M7" s="151">
        <v>292.98762416345772</v>
      </c>
      <c r="N7" s="151">
        <v>320.17120520112985</v>
      </c>
      <c r="O7" s="151">
        <v>561.62772922898682</v>
      </c>
      <c r="P7" s="152">
        <v>4398.148031795813</v>
      </c>
      <c r="Q7" s="334">
        <v>0.72690164290936077</v>
      </c>
      <c r="R7" s="333"/>
      <c r="S7" s="335"/>
    </row>
    <row r="8" spans="2:19" ht="24.95" customHeight="1">
      <c r="B8" s="154" t="s">
        <v>72</v>
      </c>
      <c r="C8" s="155" t="s">
        <v>49</v>
      </c>
      <c r="D8" s="156">
        <v>917.7224262525101</v>
      </c>
      <c r="E8" s="156">
        <v>813.90764829668001</v>
      </c>
      <c r="F8" s="156">
        <v>868.66304803000003</v>
      </c>
      <c r="G8" s="156">
        <v>844.93728850671994</v>
      </c>
      <c r="H8" s="156">
        <v>782.41405570440008</v>
      </c>
      <c r="I8" s="156">
        <v>719.52017981879828</v>
      </c>
      <c r="J8" s="156">
        <v>769.11904808410225</v>
      </c>
      <c r="K8" s="156">
        <v>822.40391123034647</v>
      </c>
      <c r="L8" s="156">
        <v>651.4431272629007</v>
      </c>
      <c r="M8" s="156">
        <v>685.966545</v>
      </c>
      <c r="N8" s="156">
        <v>862.12972932665059</v>
      </c>
      <c r="O8" s="156">
        <v>802.1141804555748</v>
      </c>
      <c r="P8" s="152">
        <v>9540.3411879686828</v>
      </c>
      <c r="Q8" s="334">
        <v>0.98110216089531332</v>
      </c>
      <c r="R8" s="333"/>
      <c r="S8" s="335"/>
    </row>
    <row r="9" spans="2:19" ht="24.95" customHeight="1">
      <c r="B9" s="157" t="s">
        <v>74</v>
      </c>
      <c r="C9" s="158" t="s">
        <v>50</v>
      </c>
      <c r="D9" s="156">
        <v>47.705261999999998</v>
      </c>
      <c r="E9" s="156">
        <v>35.838412499999997</v>
      </c>
      <c r="F9" s="156">
        <v>49.569250500000003</v>
      </c>
      <c r="G9" s="156">
        <v>37.977670500000002</v>
      </c>
      <c r="H9" s="156">
        <v>17.486584499999999</v>
      </c>
      <c r="I9" s="156">
        <v>21.693968999999999</v>
      </c>
      <c r="J9" s="156">
        <v>33.045045000000002</v>
      </c>
      <c r="K9" s="156">
        <v>29.850331499999999</v>
      </c>
      <c r="L9" s="156">
        <v>34.724134499999998</v>
      </c>
      <c r="M9" s="156">
        <v>21.069989</v>
      </c>
      <c r="N9" s="156">
        <v>35.079891000000003</v>
      </c>
      <c r="O9" s="156">
        <v>27.533203499999999</v>
      </c>
      <c r="P9" s="152">
        <v>392</v>
      </c>
      <c r="Q9" s="153">
        <v>1.0227571983832395</v>
      </c>
      <c r="R9" s="333"/>
      <c r="S9" s="335"/>
    </row>
    <row r="10" spans="2:19" ht="24.95" customHeight="1">
      <c r="B10" s="159" t="s">
        <v>90</v>
      </c>
      <c r="C10" s="160" t="s">
        <v>91</v>
      </c>
      <c r="D10" s="161">
        <v>1552.8803492455902</v>
      </c>
      <c r="E10" s="162">
        <v>1277.5658225658099</v>
      </c>
      <c r="F10" s="163">
        <v>1314.41245673</v>
      </c>
      <c r="G10" s="161">
        <v>1336.26118486514</v>
      </c>
      <c r="H10" s="161">
        <v>1148.3178206124401</v>
      </c>
      <c r="I10" s="161">
        <v>1037.731213286351</v>
      </c>
      <c r="J10" s="161">
        <v>1103.0413469058024</v>
      </c>
      <c r="K10" s="161">
        <v>1074.4343150300265</v>
      </c>
      <c r="L10" s="161">
        <v>876.73835714753602</v>
      </c>
      <c r="M10" s="164">
        <v>1000.0241581634577</v>
      </c>
      <c r="N10" s="161">
        <v>1217.3808255277806</v>
      </c>
      <c r="O10" s="165">
        <v>1391.2751131845616</v>
      </c>
      <c r="P10" s="166">
        <v>14330.0629632645</v>
      </c>
      <c r="Q10" s="167">
        <v>0.88689811866350921</v>
      </c>
    </row>
    <row r="11" spans="2:19" ht="24.95" customHeight="1">
      <c r="B11" s="168" t="s">
        <v>92</v>
      </c>
      <c r="C11" s="169" t="s">
        <v>93</v>
      </c>
      <c r="D11" s="170">
        <v>18.865905250000001</v>
      </c>
      <c r="E11" s="170">
        <v>12.4351913</v>
      </c>
      <c r="F11" s="170">
        <v>11.893984349999998</v>
      </c>
      <c r="G11" s="170">
        <v>38.377953880000007</v>
      </c>
      <c r="H11" s="170">
        <v>24.318411039999994</v>
      </c>
      <c r="I11" s="170">
        <v>9.9246158000000015</v>
      </c>
      <c r="J11" s="170">
        <v>6.3314590501000012</v>
      </c>
      <c r="K11" s="170">
        <v>5.5158617499999973</v>
      </c>
      <c r="L11" s="170">
        <v>7.1970433999999956</v>
      </c>
      <c r="M11" s="170">
        <v>6.5025288500000054</v>
      </c>
      <c r="N11" s="170">
        <v>12.137510600000002</v>
      </c>
      <c r="O11" s="170">
        <v>24.445746999999994</v>
      </c>
      <c r="P11" s="171">
        <v>177.94621227009998</v>
      </c>
      <c r="Q11" s="172">
        <v>0.89597827362917593</v>
      </c>
    </row>
    <row r="12" spans="2:19" ht="20.100000000000001" customHeight="1" thickBot="1">
      <c r="B12" s="173"/>
      <c r="C12" s="174"/>
      <c r="D12" s="175"/>
      <c r="E12" s="175"/>
      <c r="F12" s="175"/>
      <c r="G12" s="176"/>
      <c r="H12" s="176"/>
      <c r="I12" s="176"/>
      <c r="J12" s="176"/>
      <c r="K12" s="176"/>
      <c r="L12" s="175"/>
      <c r="M12" s="175"/>
      <c r="N12" s="176"/>
      <c r="O12" s="176"/>
      <c r="P12" s="177"/>
      <c r="Q12" s="178"/>
    </row>
    <row r="13" spans="2:19" ht="20.100000000000001" customHeight="1">
      <c r="B13" s="143"/>
      <c r="C13" s="144" t="s">
        <v>94</v>
      </c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7"/>
      <c r="Q13" s="148"/>
    </row>
    <row r="14" spans="2:19" ht="24.95" customHeight="1">
      <c r="B14" s="157" t="s">
        <v>95</v>
      </c>
      <c r="C14" s="150" t="s">
        <v>96</v>
      </c>
      <c r="D14" s="179">
        <v>159.42962399999999</v>
      </c>
      <c r="E14" s="179">
        <v>141.09845899999999</v>
      </c>
      <c r="F14" s="179">
        <v>132.88731100000001</v>
      </c>
      <c r="G14" s="179">
        <v>102.96534800000001</v>
      </c>
      <c r="H14" s="179">
        <v>131.568285</v>
      </c>
      <c r="I14" s="179">
        <v>95.367897999999997</v>
      </c>
      <c r="J14" s="179">
        <v>94.341282000000007</v>
      </c>
      <c r="K14" s="179">
        <v>86.565417999999994</v>
      </c>
      <c r="L14" s="179">
        <v>175.368246</v>
      </c>
      <c r="M14" s="179">
        <v>235.782194</v>
      </c>
      <c r="N14" s="179">
        <v>132.84763799999999</v>
      </c>
      <c r="O14" s="179">
        <v>183.729511</v>
      </c>
      <c r="P14" s="180">
        <v>1671.9512139999999</v>
      </c>
      <c r="Q14" s="181">
        <v>0.93889450079099879</v>
      </c>
    </row>
    <row r="15" spans="2:19" ht="24.95" customHeight="1">
      <c r="B15" s="157" t="s">
        <v>97</v>
      </c>
      <c r="C15" s="158" t="s">
        <v>98</v>
      </c>
      <c r="D15" s="179">
        <v>25.644480000000001</v>
      </c>
      <c r="E15" s="179">
        <v>37.002195</v>
      </c>
      <c r="F15" s="179">
        <v>111.81883500000001</v>
      </c>
      <c r="G15" s="179">
        <v>76.582438999999994</v>
      </c>
      <c r="H15" s="179">
        <v>50.917924999999997</v>
      </c>
      <c r="I15" s="179">
        <v>138.63942399999999</v>
      </c>
      <c r="J15" s="179">
        <v>176.35782800000001</v>
      </c>
      <c r="K15" s="179">
        <v>160.46757600000001</v>
      </c>
      <c r="L15" s="179">
        <v>162.00837100000001</v>
      </c>
      <c r="M15" s="179">
        <v>132.681905</v>
      </c>
      <c r="N15" s="179">
        <v>89.374150999999998</v>
      </c>
      <c r="O15" s="179">
        <v>87.703495000000004</v>
      </c>
      <c r="P15" s="182">
        <v>1249.1986240000001</v>
      </c>
      <c r="Q15" s="183">
        <v>1.4218634397527621</v>
      </c>
      <c r="R15" s="142" t="s">
        <v>1</v>
      </c>
    </row>
    <row r="16" spans="2:19" ht="24.95" customHeight="1">
      <c r="B16" s="157" t="s">
        <v>99</v>
      </c>
      <c r="C16" s="158" t="s">
        <v>100</v>
      </c>
      <c r="D16" s="179">
        <v>39.551668999999997</v>
      </c>
      <c r="E16" s="179">
        <v>25.527542</v>
      </c>
      <c r="F16" s="179">
        <v>73.532638000000006</v>
      </c>
      <c r="G16" s="179">
        <v>42.620406000000003</v>
      </c>
      <c r="H16" s="179">
        <v>27.850750999999999</v>
      </c>
      <c r="I16" s="179">
        <v>89.329358999999997</v>
      </c>
      <c r="J16" s="179">
        <v>121.29691800000001</v>
      </c>
      <c r="K16" s="179">
        <v>148.30498800000001</v>
      </c>
      <c r="L16" s="179">
        <v>73.335026999999997</v>
      </c>
      <c r="M16" s="179">
        <v>29.592669000000001</v>
      </c>
      <c r="N16" s="179">
        <v>92.001017000000004</v>
      </c>
      <c r="O16" s="179">
        <v>144.387362</v>
      </c>
      <c r="P16" s="180">
        <v>907.33034599999996</v>
      </c>
      <c r="Q16" s="181">
        <v>1.5136967810236652</v>
      </c>
    </row>
    <row r="17" spans="1:19" ht="24.95" customHeight="1">
      <c r="B17" s="184" t="s">
        <v>101</v>
      </c>
      <c r="C17" s="160" t="s">
        <v>102</v>
      </c>
      <c r="D17" s="161">
        <v>224.62577300000001</v>
      </c>
      <c r="E17" s="161">
        <v>203.628196</v>
      </c>
      <c r="F17" s="161">
        <v>318.23878400000001</v>
      </c>
      <c r="G17" s="185">
        <v>222.168193</v>
      </c>
      <c r="H17" s="163">
        <v>210.336961</v>
      </c>
      <c r="I17" s="186">
        <v>323.336681</v>
      </c>
      <c r="J17" s="186">
        <v>391.99602800000002</v>
      </c>
      <c r="K17" s="186">
        <v>395.33798200000001</v>
      </c>
      <c r="L17" s="186">
        <v>410.71164399999998</v>
      </c>
      <c r="M17" s="186">
        <v>398.05676799999998</v>
      </c>
      <c r="N17" s="163">
        <v>314.22280599999999</v>
      </c>
      <c r="O17" s="161">
        <v>415.82036799999997</v>
      </c>
      <c r="P17" s="166">
        <v>3828.480184</v>
      </c>
      <c r="Q17" s="167">
        <v>1.1748331482954644</v>
      </c>
    </row>
    <row r="18" spans="1:19" ht="20.100000000000001" customHeight="1"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191"/>
      <c r="R18" s="142" t="s">
        <v>1</v>
      </c>
    </row>
    <row r="19" spans="1:19" ht="24.95" customHeight="1" thickBot="1">
      <c r="B19" s="192" t="str">
        <f>"(10)"</f>
        <v>(10)</v>
      </c>
      <c r="C19" s="193" t="s">
        <v>103</v>
      </c>
      <c r="D19" s="194">
        <v>1796.3720274955901</v>
      </c>
      <c r="E19" s="195">
        <v>1493.62920986581</v>
      </c>
      <c r="F19" s="195">
        <v>1644.5452250799999</v>
      </c>
      <c r="G19" s="195">
        <v>1596.8073317451401</v>
      </c>
      <c r="H19" s="195">
        <v>1382.97319265244</v>
      </c>
      <c r="I19" s="196">
        <v>1370.9925100863511</v>
      </c>
      <c r="J19" s="197">
        <v>1501.3688339559023</v>
      </c>
      <c r="K19" s="195">
        <v>1475.2881587800264</v>
      </c>
      <c r="L19" s="196">
        <v>1294.6470445475361</v>
      </c>
      <c r="M19" s="197">
        <v>1404.5834550134578</v>
      </c>
      <c r="N19" s="195">
        <v>1543.7411421277804</v>
      </c>
      <c r="O19" s="195">
        <v>1831.5412281845618</v>
      </c>
      <c r="P19" s="198">
        <v>18336.489359534597</v>
      </c>
      <c r="Q19" s="199">
        <v>0.93482657728620744</v>
      </c>
      <c r="R19" s="142" t="s">
        <v>1</v>
      </c>
    </row>
    <row r="20" spans="1:19" ht="20.100000000000001" customHeight="1" thickBot="1">
      <c r="B20" s="200"/>
      <c r="C20" s="201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1"/>
      <c r="Q20" s="203"/>
    </row>
    <row r="21" spans="1:19" ht="20.100000000000001" customHeight="1">
      <c r="B21" s="143"/>
      <c r="C21" s="144" t="s">
        <v>52</v>
      </c>
      <c r="D21" s="145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7"/>
      <c r="Q21" s="148"/>
    </row>
    <row r="22" spans="1:19" ht="24.95" customHeight="1">
      <c r="A22" s="204"/>
      <c r="B22" s="154" t="s">
        <v>104</v>
      </c>
      <c r="C22" s="205" t="s">
        <v>105</v>
      </c>
      <c r="D22" s="179">
        <v>986.73402068460007</v>
      </c>
      <c r="E22" s="179">
        <v>849.15137982765009</v>
      </c>
      <c r="F22" s="179">
        <v>924.06531296988987</v>
      </c>
      <c r="G22" s="179">
        <v>799.67282541884015</v>
      </c>
      <c r="H22" s="179">
        <v>726.86452893223998</v>
      </c>
      <c r="I22" s="179">
        <v>733.5108946985124</v>
      </c>
      <c r="J22" s="179">
        <v>792.48364152891918</v>
      </c>
      <c r="K22" s="179">
        <v>783.94484793995002</v>
      </c>
      <c r="L22" s="179">
        <v>752.78181059356018</v>
      </c>
      <c r="M22" s="179">
        <v>807.31878232910617</v>
      </c>
      <c r="N22" s="179">
        <v>868.33490584117487</v>
      </c>
      <c r="O22" s="179">
        <v>972.45381431334329</v>
      </c>
      <c r="P22" s="180">
        <v>9997.316765077785</v>
      </c>
      <c r="Q22" s="181">
        <v>1.0033217013587987</v>
      </c>
      <c r="R22" s="142" t="s">
        <v>1</v>
      </c>
    </row>
    <row r="23" spans="1:19" ht="24.95" customHeight="1">
      <c r="A23" s="204"/>
      <c r="B23" s="154" t="s">
        <v>106</v>
      </c>
      <c r="C23" s="155" t="s">
        <v>107</v>
      </c>
      <c r="D23" s="179">
        <v>88.722824117239995</v>
      </c>
      <c r="E23" s="179">
        <v>82.171304383879999</v>
      </c>
      <c r="F23" s="179">
        <v>86.348864810000009</v>
      </c>
      <c r="G23" s="179">
        <v>83.569408265760003</v>
      </c>
      <c r="H23" s="179">
        <v>83.912820110369992</v>
      </c>
      <c r="I23" s="179">
        <v>67.72531741479996</v>
      </c>
      <c r="J23" s="179">
        <v>80.745012594400038</v>
      </c>
      <c r="K23" s="179">
        <v>81.287586887799932</v>
      </c>
      <c r="L23" s="179">
        <v>78.119814382999991</v>
      </c>
      <c r="M23" s="179">
        <v>81.998159078799986</v>
      </c>
      <c r="N23" s="179">
        <v>78.056920592000012</v>
      </c>
      <c r="O23" s="179">
        <v>82.807254822399997</v>
      </c>
      <c r="P23" s="180">
        <v>975.46528746044999</v>
      </c>
      <c r="Q23" s="181">
        <v>0.96208300550729453</v>
      </c>
    </row>
    <row r="24" spans="1:19" ht="24.95" customHeight="1">
      <c r="A24" s="204"/>
      <c r="B24" s="154" t="s">
        <v>108</v>
      </c>
      <c r="C24" s="155" t="s">
        <v>60</v>
      </c>
      <c r="D24" s="179">
        <v>9.0946647531</v>
      </c>
      <c r="E24" s="179">
        <v>11.421906810000001</v>
      </c>
      <c r="F24" s="179">
        <v>12.943155390000001</v>
      </c>
      <c r="G24" s="179">
        <v>10.967473260000002</v>
      </c>
      <c r="H24" s="179">
        <v>9.4857910060000012</v>
      </c>
      <c r="I24" s="179">
        <v>11.478674446000015</v>
      </c>
      <c r="J24" s="179">
        <v>13.144747150000002</v>
      </c>
      <c r="K24" s="179">
        <v>11.434149048751983</v>
      </c>
      <c r="L24" s="179">
        <v>13.535910930000005</v>
      </c>
      <c r="M24" s="179">
        <v>12.465119700000075</v>
      </c>
      <c r="N24" s="179">
        <v>11.903309349999835</v>
      </c>
      <c r="O24" s="179">
        <v>11.469015450000017</v>
      </c>
      <c r="P24" s="180">
        <v>139.34391729385192</v>
      </c>
      <c r="Q24" s="181">
        <v>1.2695762006486051</v>
      </c>
      <c r="R24" s="142" t="s">
        <v>1</v>
      </c>
    </row>
    <row r="25" spans="1:19" ht="24.95" customHeight="1">
      <c r="A25" s="204"/>
      <c r="B25" s="149" t="s">
        <v>109</v>
      </c>
      <c r="C25" s="206" t="s">
        <v>110</v>
      </c>
      <c r="D25" s="163">
        <v>1084.5515095549399</v>
      </c>
      <c r="E25" s="163">
        <v>942.74459102153003</v>
      </c>
      <c r="F25" s="163">
        <v>1023.3573331698898</v>
      </c>
      <c r="G25" s="163">
        <v>894.20970694460016</v>
      </c>
      <c r="H25" s="163">
        <v>820.26314004861013</v>
      </c>
      <c r="I25" s="163">
        <v>812.71488655931239</v>
      </c>
      <c r="J25" s="186">
        <v>886.37340127331925</v>
      </c>
      <c r="K25" s="163">
        <v>876.66658387650193</v>
      </c>
      <c r="L25" s="163">
        <v>844.43753590656013</v>
      </c>
      <c r="M25" s="163">
        <v>901.7820611079062</v>
      </c>
      <c r="N25" s="163">
        <v>958.2951357831746</v>
      </c>
      <c r="O25" s="163">
        <v>1066.7300845857433</v>
      </c>
      <c r="P25" s="166">
        <v>11112.125969832086</v>
      </c>
      <c r="Q25" s="167">
        <v>1.0021862981811898</v>
      </c>
    </row>
    <row r="26" spans="1:19" ht="20.100000000000001" customHeight="1">
      <c r="A26" s="204"/>
      <c r="B26" s="168"/>
      <c r="C26" s="207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210"/>
      <c r="R26" s="142" t="s">
        <v>1</v>
      </c>
    </row>
    <row r="27" spans="1:19" ht="20.100000000000001" customHeight="1">
      <c r="B27" s="211"/>
      <c r="C27" s="212" t="s">
        <v>111</v>
      </c>
      <c r="D27" s="213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5"/>
      <c r="R27" s="142" t="s">
        <v>1</v>
      </c>
    </row>
    <row r="28" spans="1:19" ht="24.95" customHeight="1">
      <c r="A28" s="204"/>
      <c r="B28" s="149" t="s">
        <v>112</v>
      </c>
      <c r="C28" s="150" t="s">
        <v>113</v>
      </c>
      <c r="D28" s="216">
        <v>282.16182700000002</v>
      </c>
      <c r="E28" s="216">
        <v>200.03412499999999</v>
      </c>
      <c r="F28" s="216">
        <v>356.00958700000001</v>
      </c>
      <c r="G28" s="216">
        <v>338.89344499999999</v>
      </c>
      <c r="H28" s="216">
        <v>168.31176099999999</v>
      </c>
      <c r="I28" s="216">
        <v>328.06575400000003</v>
      </c>
      <c r="J28" s="216">
        <v>449.42890299999999</v>
      </c>
      <c r="K28" s="216">
        <v>432.545232</v>
      </c>
      <c r="L28" s="216">
        <v>256.69713300000001</v>
      </c>
      <c r="M28" s="216">
        <v>221.547631</v>
      </c>
      <c r="N28" s="216">
        <v>366.48119400000002</v>
      </c>
      <c r="O28" s="151">
        <v>497.99034399999999</v>
      </c>
      <c r="P28" s="152">
        <v>3898.1669360000001</v>
      </c>
      <c r="Q28" s="153">
        <v>0.88322152690610745</v>
      </c>
    </row>
    <row r="29" spans="1:19" ht="24.95" customHeight="1">
      <c r="A29" s="204"/>
      <c r="B29" s="173" t="s">
        <v>114</v>
      </c>
      <c r="C29" s="155" t="s">
        <v>115</v>
      </c>
      <c r="D29" s="217">
        <v>113.004639</v>
      </c>
      <c r="E29" s="217">
        <v>87.995210999999998</v>
      </c>
      <c r="F29" s="217">
        <v>47.830938000000003</v>
      </c>
      <c r="G29" s="217">
        <v>76.015029999999996</v>
      </c>
      <c r="H29" s="217">
        <v>93.816252000000006</v>
      </c>
      <c r="I29" s="217">
        <v>31.920518000000001</v>
      </c>
      <c r="J29" s="217">
        <v>13.481666000000001</v>
      </c>
      <c r="K29" s="217">
        <v>22.354240999999998</v>
      </c>
      <c r="L29" s="217">
        <v>29.278938</v>
      </c>
      <c r="M29" s="217">
        <v>39.881647999999998</v>
      </c>
      <c r="N29" s="217">
        <v>37.930776000000002</v>
      </c>
      <c r="O29" s="218">
        <v>49.749032999999997</v>
      </c>
      <c r="P29" s="180">
        <v>643.25888999999995</v>
      </c>
      <c r="Q29" s="181">
        <v>0.79061661505131009</v>
      </c>
      <c r="R29" s="142" t="s">
        <v>1</v>
      </c>
      <c r="S29" s="142" t="s">
        <v>1</v>
      </c>
    </row>
    <row r="30" spans="1:19" ht="24.95" customHeight="1">
      <c r="A30" s="204"/>
      <c r="B30" s="154" t="s">
        <v>116</v>
      </c>
      <c r="C30" s="155" t="s">
        <v>117</v>
      </c>
      <c r="D30" s="217">
        <v>275.14442400000001</v>
      </c>
      <c r="E30" s="217">
        <v>235.51434499999999</v>
      </c>
      <c r="F30" s="217">
        <v>183.572202</v>
      </c>
      <c r="G30" s="217">
        <v>260.46609100000001</v>
      </c>
      <c r="H30" s="217">
        <v>277.43170199999997</v>
      </c>
      <c r="I30" s="217">
        <v>173.069973</v>
      </c>
      <c r="J30" s="217">
        <v>124.383139</v>
      </c>
      <c r="K30" s="217">
        <v>118.024575</v>
      </c>
      <c r="L30" s="219">
        <v>137.14515900000001</v>
      </c>
      <c r="M30" s="217">
        <v>212.447441</v>
      </c>
      <c r="N30" s="217">
        <v>149.25510299999999</v>
      </c>
      <c r="O30" s="218">
        <v>168.41427300000001</v>
      </c>
      <c r="P30" s="180">
        <v>2314.8684269999999</v>
      </c>
      <c r="Q30" s="181">
        <v>0.83068053595891822</v>
      </c>
    </row>
    <row r="31" spans="1:19" ht="24.95" customHeight="1">
      <c r="A31" s="204"/>
      <c r="B31" s="220" t="s">
        <v>118</v>
      </c>
      <c r="C31" s="221" t="s">
        <v>119</v>
      </c>
      <c r="D31" s="161">
        <v>670.31088999999997</v>
      </c>
      <c r="E31" s="161">
        <v>523.54368099999999</v>
      </c>
      <c r="F31" s="161">
        <v>587.41272700000002</v>
      </c>
      <c r="G31" s="186">
        <v>675.37456599999996</v>
      </c>
      <c r="H31" s="163">
        <v>539.55971499999998</v>
      </c>
      <c r="I31" s="163">
        <v>533.05624499999999</v>
      </c>
      <c r="J31" s="186">
        <v>587.29370800000004</v>
      </c>
      <c r="K31" s="163">
        <v>572.92404799999997</v>
      </c>
      <c r="L31" s="163">
        <v>423.12123000000003</v>
      </c>
      <c r="M31" s="163">
        <v>473.87671999999998</v>
      </c>
      <c r="N31" s="163">
        <v>553.66707299999996</v>
      </c>
      <c r="O31" s="161">
        <v>716.15364999999997</v>
      </c>
      <c r="P31" s="222">
        <v>6856.294253</v>
      </c>
      <c r="Q31" s="223">
        <v>0.8555494367345936</v>
      </c>
    </row>
    <row r="32" spans="1:19" ht="24.95" customHeight="1">
      <c r="A32" s="204"/>
      <c r="B32" s="168" t="s">
        <v>120</v>
      </c>
      <c r="C32" s="224" t="s">
        <v>61</v>
      </c>
      <c r="D32" s="225">
        <v>8.8257180000000002</v>
      </c>
      <c r="E32" s="225">
        <v>1.3291740000000001</v>
      </c>
      <c r="F32" s="225">
        <v>3.077445</v>
      </c>
      <c r="G32" s="225">
        <v>1.47E-4</v>
      </c>
      <c r="H32" s="225">
        <v>0</v>
      </c>
      <c r="I32" s="225">
        <v>0</v>
      </c>
      <c r="J32" s="225">
        <v>1.47E-4</v>
      </c>
      <c r="K32" s="225">
        <v>2.4107999999999994E-2</v>
      </c>
      <c r="L32" s="225">
        <v>2.3440620000000001</v>
      </c>
      <c r="M32" s="225">
        <v>4.277406</v>
      </c>
      <c r="N32" s="225">
        <v>3.7302719999999998</v>
      </c>
      <c r="O32" s="225">
        <v>11.423958000000001</v>
      </c>
      <c r="P32" s="171">
        <v>35.032437000000002</v>
      </c>
      <c r="Q32" s="172">
        <v>0.24351582556465537</v>
      </c>
    </row>
    <row r="33" spans="1:19" ht="20.100000000000001" customHeight="1">
      <c r="A33" s="204"/>
      <c r="B33" s="187"/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8"/>
      <c r="Q33" s="229"/>
    </row>
    <row r="34" spans="1:19" ht="24.95" customHeight="1" thickBot="1">
      <c r="A34" s="204"/>
      <c r="B34" s="192" t="str">
        <f>"(20)"</f>
        <v>(20)</v>
      </c>
      <c r="C34" s="193" t="s">
        <v>121</v>
      </c>
      <c r="D34" s="194">
        <v>1763.6881175549399</v>
      </c>
      <c r="E34" s="195">
        <v>1467.6174460215302</v>
      </c>
      <c r="F34" s="195">
        <v>1613.8475051698899</v>
      </c>
      <c r="G34" s="195">
        <v>1569.5844199446001</v>
      </c>
      <c r="H34" s="195">
        <v>1359.8228550486101</v>
      </c>
      <c r="I34" s="196">
        <v>1345.7711315593124</v>
      </c>
      <c r="J34" s="197">
        <v>1473.6672562733193</v>
      </c>
      <c r="K34" s="195">
        <v>1449.614739876502</v>
      </c>
      <c r="L34" s="196">
        <v>1269.9028279065601</v>
      </c>
      <c r="M34" s="197">
        <v>1379.9361871079063</v>
      </c>
      <c r="N34" s="195">
        <v>1515.6924807831745</v>
      </c>
      <c r="O34" s="195">
        <v>1794.3076925857433</v>
      </c>
      <c r="P34" s="198">
        <v>18003.452659832084</v>
      </c>
      <c r="Q34" s="199">
        <v>0.93545552152568456</v>
      </c>
      <c r="S34" s="142" t="s">
        <v>1</v>
      </c>
    </row>
    <row r="35" spans="1:19" ht="20.100000000000001" customHeight="1" thickBot="1">
      <c r="B35" s="200"/>
      <c r="C35" s="201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1"/>
      <c r="Q35" s="203"/>
    </row>
    <row r="36" spans="1:19" ht="20.100000000000001" customHeight="1">
      <c r="B36" s="143"/>
      <c r="C36" s="144" t="s">
        <v>122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148"/>
    </row>
    <row r="37" spans="1:19" ht="24.95" customHeight="1">
      <c r="B37" s="154" t="s">
        <v>123</v>
      </c>
      <c r="C37" s="230" t="s">
        <v>124</v>
      </c>
      <c r="D37" s="231">
        <v>32.683909940650224</v>
      </c>
      <c r="E37" s="231">
        <v>26.011763844279766</v>
      </c>
      <c r="F37" s="231">
        <v>30.697719910109996</v>
      </c>
      <c r="G37" s="231">
        <v>27.222911800539972</v>
      </c>
      <c r="H37" s="231">
        <v>23.150337603829861</v>
      </c>
      <c r="I37" s="231">
        <v>25.221378527038812</v>
      </c>
      <c r="J37" s="231">
        <v>27.701577682583093</v>
      </c>
      <c r="K37" s="231">
        <v>25.6734189035244</v>
      </c>
      <c r="L37" s="231">
        <v>24.744216640975953</v>
      </c>
      <c r="M37" s="231">
        <v>24.647267905551434</v>
      </c>
      <c r="N37" s="231">
        <v>28.048661344605922</v>
      </c>
      <c r="O37" s="231">
        <v>37.2335355988183</v>
      </c>
      <c r="P37" s="232">
        <v>333.03669970250775</v>
      </c>
      <c r="Q37" s="233">
        <v>0.90204128040770004</v>
      </c>
    </row>
    <row r="38" spans="1:19" ht="24.95" customHeight="1" thickBot="1">
      <c r="B38" s="234" t="s">
        <v>125</v>
      </c>
      <c r="C38" s="235" t="s">
        <v>126</v>
      </c>
      <c r="D38" s="236">
        <v>1.8194399289448108E-2</v>
      </c>
      <c r="E38" s="236">
        <v>1.741514137007049E-2</v>
      </c>
      <c r="F38" s="236">
        <v>1.8666388398419803E-2</v>
      </c>
      <c r="G38" s="236">
        <v>1.7048338430904017E-2</v>
      </c>
      <c r="H38" s="236">
        <v>1.6739541826858717E-2</v>
      </c>
      <c r="I38" s="236">
        <v>1.8396437866352939E-2</v>
      </c>
      <c r="J38" s="236">
        <v>1.845088099344197E-2</v>
      </c>
      <c r="K38" s="236">
        <v>1.7402307983516083E-2</v>
      </c>
      <c r="L38" s="236">
        <v>1.9112712414698141E-2</v>
      </c>
      <c r="M38" s="236">
        <v>1.7547741871496898E-2</v>
      </c>
      <c r="N38" s="236">
        <v>1.8169277594004971E-2</v>
      </c>
      <c r="O38" s="236">
        <v>2.0329073146622245E-2</v>
      </c>
      <c r="P38" s="237">
        <f>P37/P19</f>
        <v>1.8162511545828455E-2</v>
      </c>
      <c r="Q38" s="238">
        <v>0.96576790153957115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90CA-E22B-447E-A183-0775591B70FE}">
  <sheetPr>
    <tabColor theme="9" tint="0.39997558519241921"/>
  </sheetPr>
  <dimension ref="C1:R33"/>
  <sheetViews>
    <sheetView topLeftCell="A26" zoomScale="85" zoomScaleNormal="85" workbookViewId="0">
      <pane xSplit="3" topLeftCell="D1" activePane="topRight" state="frozen"/>
      <selection pane="topRight" activeCell="T29" sqref="T29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52" t="s">
        <v>0</v>
      </c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5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2022</v>
      </c>
      <c r="Q3" s="4" t="s">
        <v>167</v>
      </c>
    </row>
    <row r="4" spans="3:17" ht="15" customHeight="1">
      <c r="C4" s="354"/>
      <c r="D4" s="356" t="s">
        <v>15</v>
      </c>
      <c r="E4" s="356" t="s">
        <v>15</v>
      </c>
      <c r="F4" s="356" t="s">
        <v>15</v>
      </c>
      <c r="G4" s="356" t="s">
        <v>15</v>
      </c>
      <c r="H4" s="356" t="s">
        <v>15</v>
      </c>
      <c r="I4" s="356" t="s">
        <v>15</v>
      </c>
      <c r="J4" s="356" t="s">
        <v>15</v>
      </c>
      <c r="K4" s="356" t="s">
        <v>15</v>
      </c>
      <c r="L4" s="356" t="s">
        <v>15</v>
      </c>
      <c r="M4" s="356" t="s">
        <v>15</v>
      </c>
      <c r="N4" s="356" t="s">
        <v>15</v>
      </c>
      <c r="O4" s="356" t="s">
        <v>15</v>
      </c>
      <c r="P4" s="350" t="s">
        <v>15</v>
      </c>
      <c r="Q4" s="350" t="s">
        <v>16</v>
      </c>
    </row>
    <row r="5" spans="3:17" ht="13.5" thickBot="1">
      <c r="C5" s="355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1"/>
      <c r="Q5" s="351"/>
    </row>
    <row r="6" spans="3:17" ht="24.75" customHeight="1">
      <c r="C6" s="5" t="s">
        <v>18</v>
      </c>
      <c r="D6" s="6">
        <v>100.335598</v>
      </c>
      <c r="E6" s="6">
        <v>62.539686000000003</v>
      </c>
      <c r="F6" s="6">
        <v>43.825980000000001</v>
      </c>
      <c r="G6" s="6">
        <v>62.300128000000001</v>
      </c>
      <c r="H6" s="7">
        <v>50.978532000000001</v>
      </c>
      <c r="I6" s="7">
        <v>34.490566000000001</v>
      </c>
      <c r="J6" s="7">
        <v>35.566102000000001</v>
      </c>
      <c r="K6" s="7">
        <v>35.928046000000002</v>
      </c>
      <c r="L6" s="7">
        <v>30.559078</v>
      </c>
      <c r="M6" s="7">
        <v>42.903036</v>
      </c>
      <c r="N6" s="7">
        <v>37.932290000000002</v>
      </c>
      <c r="O6" s="8">
        <v>59.999302</v>
      </c>
      <c r="P6" s="9">
        <f t="shared" ref="P6:P33" si="0">SUM(D6,E6,F6,G6,H6,I6,J6,K6,L6,M6,N6,O6)</f>
        <v>597.35834399999999</v>
      </c>
      <c r="Q6" s="321">
        <v>0.69441330041582694</v>
      </c>
    </row>
    <row r="7" spans="3:17" ht="24.75" customHeight="1">
      <c r="C7" s="10" t="s">
        <v>19</v>
      </c>
      <c r="D7" s="11">
        <v>34.4354388</v>
      </c>
      <c r="E7" s="12">
        <v>23.707579199999998</v>
      </c>
      <c r="F7" s="12">
        <v>17.3072588</v>
      </c>
      <c r="G7" s="12">
        <v>23.256683600000002</v>
      </c>
      <c r="H7" s="11">
        <v>18.156824399999998</v>
      </c>
      <c r="I7" s="11">
        <v>11.848029199999921</v>
      </c>
      <c r="J7" s="11">
        <v>11.762506799999924</v>
      </c>
      <c r="K7" s="11">
        <v>12.291905999999933</v>
      </c>
      <c r="L7" s="11">
        <v>10.800652599999951</v>
      </c>
      <c r="M7" s="11">
        <v>16.351215</v>
      </c>
      <c r="N7" s="11">
        <v>16.498543599999898</v>
      </c>
      <c r="O7" s="13">
        <v>26.198339400000037</v>
      </c>
      <c r="P7" s="14">
        <f t="shared" si="0"/>
        <v>222.61497739999965</v>
      </c>
      <c r="Q7" s="322">
        <v>0.67342554422805412</v>
      </c>
    </row>
    <row r="8" spans="3:17" ht="24.75" customHeight="1">
      <c r="C8" s="15" t="s">
        <v>20</v>
      </c>
      <c r="D8" s="11">
        <v>46.988700000000001</v>
      </c>
      <c r="E8" s="16">
        <v>29.362871999999999</v>
      </c>
      <c r="F8" s="16">
        <v>20.368524000000001</v>
      </c>
      <c r="G8" s="16">
        <v>41.988320000000002</v>
      </c>
      <c r="H8" s="17">
        <v>26.099831999999999</v>
      </c>
      <c r="I8" s="17">
        <v>13.754092</v>
      </c>
      <c r="J8" s="17">
        <v>10.347391999999999</v>
      </c>
      <c r="K8" s="17">
        <v>10.339207999999999</v>
      </c>
      <c r="L8" s="17">
        <v>11.457336</v>
      </c>
      <c r="M8" s="17">
        <v>17.471167999999999</v>
      </c>
      <c r="N8" s="17">
        <v>30.470791999999999</v>
      </c>
      <c r="O8" s="18">
        <v>51.014876000000001</v>
      </c>
      <c r="P8" s="19">
        <f t="shared" si="0"/>
        <v>309.66311200000001</v>
      </c>
      <c r="Q8" s="323">
        <v>0.64662518211547693</v>
      </c>
    </row>
    <row r="9" spans="3:17" ht="24.75" customHeight="1">
      <c r="C9" s="10" t="s">
        <v>22</v>
      </c>
      <c r="D9" s="12">
        <v>88.275999999999996</v>
      </c>
      <c r="E9" s="11">
        <v>73.623999999999995</v>
      </c>
      <c r="F9" s="11">
        <v>78.569999999999993</v>
      </c>
      <c r="G9" s="11">
        <v>125.59</v>
      </c>
      <c r="H9" s="11">
        <v>99.688000000000002</v>
      </c>
      <c r="I9" s="12">
        <v>56.820000000000348</v>
      </c>
      <c r="J9" s="11">
        <v>33.178000000000125</v>
      </c>
      <c r="K9" s="11">
        <v>29.24799999999972</v>
      </c>
      <c r="L9" s="11">
        <v>31.716000000000616</v>
      </c>
      <c r="M9" s="11">
        <v>27.704000000000303</v>
      </c>
      <c r="N9" s="11">
        <v>72.180000000000007</v>
      </c>
      <c r="O9" s="11">
        <v>137.18599999999981</v>
      </c>
      <c r="P9" s="20">
        <f t="shared" si="0"/>
        <v>853.78000000000077</v>
      </c>
      <c r="Q9" s="324">
        <v>0.72726560297250664</v>
      </c>
    </row>
    <row r="10" spans="3:17" ht="24.75" customHeight="1">
      <c r="C10" s="10" t="s">
        <v>23</v>
      </c>
      <c r="D10" s="12">
        <v>42.179544</v>
      </c>
      <c r="E10" s="11">
        <v>30.140616000000001</v>
      </c>
      <c r="F10" s="12">
        <v>35.659272000000001</v>
      </c>
      <c r="G10" s="11">
        <v>11.998668</v>
      </c>
      <c r="H10" s="11">
        <v>9.5602319999999992</v>
      </c>
      <c r="I10" s="12">
        <v>29.345051999999999</v>
      </c>
      <c r="J10" s="12">
        <v>44.437139999999999</v>
      </c>
      <c r="K10" s="12">
        <v>24.938099999999999</v>
      </c>
      <c r="L10" s="11">
        <v>8.2873560000000008</v>
      </c>
      <c r="M10" s="11">
        <v>34.02234</v>
      </c>
      <c r="N10" s="11">
        <v>10.286099999999999</v>
      </c>
      <c r="O10" s="11">
        <v>19.131419999999999</v>
      </c>
      <c r="P10" s="20">
        <f t="shared" si="0"/>
        <v>299.98583999999994</v>
      </c>
      <c r="Q10" s="324">
        <v>0.68293031804090931</v>
      </c>
    </row>
    <row r="11" spans="3:17" ht="24.75" customHeight="1">
      <c r="C11" s="10" t="s">
        <v>24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20">
        <f t="shared" si="0"/>
        <v>0</v>
      </c>
      <c r="Q11" s="324">
        <v>0</v>
      </c>
    </row>
    <row r="12" spans="3:17" ht="24.75" customHeight="1">
      <c r="C12" s="10" t="s">
        <v>25</v>
      </c>
      <c r="D12" s="13">
        <v>68.225414000000001</v>
      </c>
      <c r="E12" s="13">
        <v>51.368962000000003</v>
      </c>
      <c r="F12" s="11">
        <v>56.658993000000002</v>
      </c>
      <c r="G12" s="11">
        <v>36.24691</v>
      </c>
      <c r="H12" s="12">
        <v>18.087326000000001</v>
      </c>
      <c r="I12" s="12">
        <v>45.324972000000002</v>
      </c>
      <c r="J12" s="12">
        <v>69.011263999999997</v>
      </c>
      <c r="K12" s="12">
        <v>41.184739</v>
      </c>
      <c r="L12" s="21">
        <v>16.418028</v>
      </c>
      <c r="M12" s="11">
        <v>68.228609000000006</v>
      </c>
      <c r="N12" s="12">
        <v>46.218136000000001</v>
      </c>
      <c r="O12" s="12">
        <v>59.078527999999999</v>
      </c>
      <c r="P12" s="22">
        <f t="shared" si="0"/>
        <v>576.05188099999998</v>
      </c>
      <c r="Q12" s="325">
        <v>1.5398253152806429</v>
      </c>
    </row>
    <row r="13" spans="3:17" ht="24.75" customHeight="1">
      <c r="C13" s="10" t="s">
        <v>26</v>
      </c>
      <c r="D13" s="13">
        <v>26.650669699999998</v>
      </c>
      <c r="E13" s="13">
        <v>19.67361</v>
      </c>
      <c r="F13" s="11">
        <v>17.208839999999999</v>
      </c>
      <c r="G13" s="11">
        <v>27.296610000000001</v>
      </c>
      <c r="H13" s="11">
        <v>22.315919999999998</v>
      </c>
      <c r="I13" s="12">
        <v>15.745620000000047</v>
      </c>
      <c r="J13" s="11">
        <v>8.6146500000001538</v>
      </c>
      <c r="K13" s="11">
        <v>6.9897299999998497</v>
      </c>
      <c r="L13" s="11">
        <v>9.0723600000003515</v>
      </c>
      <c r="M13" s="12">
        <v>9.8732699999995521</v>
      </c>
      <c r="N13" s="11">
        <v>17.219730000000208</v>
      </c>
      <c r="O13" s="11">
        <v>28.048019999999937</v>
      </c>
      <c r="P13" s="20">
        <f t="shared" si="0"/>
        <v>208.70902970000009</v>
      </c>
      <c r="Q13" s="324">
        <v>0.80151012914046915</v>
      </c>
    </row>
    <row r="14" spans="3:17" ht="24.75" customHeight="1">
      <c r="C14" s="10" t="s">
        <v>27</v>
      </c>
      <c r="D14" s="23">
        <v>8.8722150000000006</v>
      </c>
      <c r="E14" s="13">
        <v>7.699395</v>
      </c>
      <c r="F14" s="11">
        <v>6.8420550000000002</v>
      </c>
      <c r="G14" s="11">
        <v>9.1829099999999997</v>
      </c>
      <c r="H14" s="11">
        <v>6.0408150000000003</v>
      </c>
      <c r="I14" s="12">
        <v>3.411705</v>
      </c>
      <c r="J14" s="11">
        <v>1.70214</v>
      </c>
      <c r="K14" s="11">
        <v>1.7113799999999999</v>
      </c>
      <c r="L14" s="11">
        <v>1.94865</v>
      </c>
      <c r="M14" s="12">
        <v>1.0309200000000001</v>
      </c>
      <c r="N14" s="11">
        <v>2.42517</v>
      </c>
      <c r="O14" s="11">
        <v>6.9590399999999999</v>
      </c>
      <c r="P14" s="20">
        <f t="shared" si="0"/>
        <v>57.826395000000005</v>
      </c>
      <c r="Q14" s="324">
        <v>0.73877647386183742</v>
      </c>
    </row>
    <row r="15" spans="3:17" ht="24.75" customHeight="1">
      <c r="C15" s="10" t="s">
        <v>29</v>
      </c>
      <c r="D15" s="11">
        <v>77.960710393079992</v>
      </c>
      <c r="E15" s="11">
        <v>73.465760369129995</v>
      </c>
      <c r="F15" s="11">
        <v>74.562989999999999</v>
      </c>
      <c r="G15" s="11">
        <v>11.678300058420001</v>
      </c>
      <c r="H15" s="11">
        <v>41.48384020804</v>
      </c>
      <c r="I15" s="11">
        <v>53.51049026755247</v>
      </c>
      <c r="J15" s="11">
        <v>44.339920221699614</v>
      </c>
      <c r="K15" s="11">
        <v>39.936090199680379</v>
      </c>
      <c r="L15" s="11">
        <v>36.926870184634438</v>
      </c>
      <c r="M15" s="11">
        <v>32.691610163457973</v>
      </c>
      <c r="N15" s="12">
        <v>20.225940101129687</v>
      </c>
      <c r="O15" s="11">
        <v>25.797400128987015</v>
      </c>
      <c r="P15" s="20">
        <f t="shared" si="0"/>
        <v>532.57992229581168</v>
      </c>
      <c r="Q15" s="324">
        <v>0.77288188123017265</v>
      </c>
    </row>
    <row r="16" spans="3:17" ht="24.75" customHeight="1">
      <c r="C16" s="10" t="s">
        <v>30</v>
      </c>
      <c r="D16" s="11">
        <v>25.869805499999998</v>
      </c>
      <c r="E16" s="11">
        <v>17.374269000000002</v>
      </c>
      <c r="F16" s="11">
        <v>13.716680999999999</v>
      </c>
      <c r="G16" s="11">
        <v>25.563614999999999</v>
      </c>
      <c r="H16" s="11">
        <v>16.554977999999998</v>
      </c>
      <c r="I16" s="11">
        <v>10.239867</v>
      </c>
      <c r="J16" s="12">
        <v>8.4022620000000003</v>
      </c>
      <c r="K16" s="11">
        <v>7.9250984999999998</v>
      </c>
      <c r="L16" s="11">
        <v>9.3028980000000008</v>
      </c>
      <c r="M16" s="11">
        <v>12.256563</v>
      </c>
      <c r="N16" s="12">
        <v>19.560700499999999</v>
      </c>
      <c r="O16" s="11">
        <v>28.388464500000001</v>
      </c>
      <c r="P16" s="20">
        <f t="shared" si="0"/>
        <v>195.15520200000003</v>
      </c>
      <c r="Q16" s="324">
        <v>0.74894873944234452</v>
      </c>
    </row>
    <row r="17" spans="3:18" ht="24.75" customHeight="1">
      <c r="C17" s="10" t="s">
        <v>31</v>
      </c>
      <c r="D17" s="11">
        <v>31.211065600000001</v>
      </c>
      <c r="E17" s="11">
        <v>20.480872399999999</v>
      </c>
      <c r="F17" s="11">
        <v>17.8059932</v>
      </c>
      <c r="G17" s="11">
        <v>27.837853199999998</v>
      </c>
      <c r="H17" s="11">
        <v>25.385302800000002</v>
      </c>
      <c r="I17" s="11">
        <v>14.663956399999993</v>
      </c>
      <c r="J17" s="12">
        <v>9.4543472000000133</v>
      </c>
      <c r="K17" s="12">
        <v>6.9355655999999968</v>
      </c>
      <c r="L17" s="12">
        <v>7.751607200000004</v>
      </c>
      <c r="M17" s="12">
        <v>10.466031599999981</v>
      </c>
      <c r="N17" s="12">
        <v>17.890519200000039</v>
      </c>
      <c r="O17" s="11">
        <v>29.473119200000021</v>
      </c>
      <c r="P17" s="20">
        <f t="shared" si="0"/>
        <v>219.3562336</v>
      </c>
      <c r="Q17" s="324">
        <v>0.85235034599902204</v>
      </c>
    </row>
    <row r="18" spans="3:18" ht="24.75" customHeight="1">
      <c r="C18" s="10" t="s">
        <v>32</v>
      </c>
      <c r="D18" s="11">
        <v>8.8320399999999992</v>
      </c>
      <c r="E18" s="11">
        <v>6.5720368000000002</v>
      </c>
      <c r="F18" s="24">
        <v>6.4561562000000006</v>
      </c>
      <c r="G18" s="11">
        <v>8.4937059999999995</v>
      </c>
      <c r="H18" s="11">
        <v>7.9454690000000001</v>
      </c>
      <c r="I18" s="11">
        <v>6.1648106000000134</v>
      </c>
      <c r="J18" s="11">
        <v>4.6451815999999999</v>
      </c>
      <c r="K18" s="11">
        <v>4.1667080000000007</v>
      </c>
      <c r="L18" s="11">
        <v>4.2349524000000027</v>
      </c>
      <c r="M18" s="11">
        <v>4.8053783999999995</v>
      </c>
      <c r="N18" s="12">
        <v>5.9787208000000112</v>
      </c>
      <c r="O18" s="11">
        <v>8.3900710000000007</v>
      </c>
      <c r="P18" s="20">
        <f t="shared" si="0"/>
        <v>76.685230800000028</v>
      </c>
      <c r="Q18" s="324">
        <v>0.93670202443851625</v>
      </c>
    </row>
    <row r="19" spans="3:18" ht="24.75" customHeight="1">
      <c r="C19" s="10" t="s">
        <v>33</v>
      </c>
      <c r="D19" s="21">
        <v>7.5644729999999996</v>
      </c>
      <c r="E19" s="21">
        <v>5.4140100000000002</v>
      </c>
      <c r="F19" s="12">
        <v>4.5653790000000001</v>
      </c>
      <c r="G19" s="11">
        <v>17.801259000000002</v>
      </c>
      <c r="H19" s="11">
        <v>0.86935799999999996</v>
      </c>
      <c r="I19" s="11">
        <v>0.54022499999999996</v>
      </c>
      <c r="J19" s="11">
        <v>19.416347999999999</v>
      </c>
      <c r="K19" s="11">
        <v>0.58550100000000005</v>
      </c>
      <c r="L19" s="11">
        <v>12.095307</v>
      </c>
      <c r="M19" s="11">
        <v>15.183483000000001</v>
      </c>
      <c r="N19" s="12">
        <v>15.997569</v>
      </c>
      <c r="O19" s="13">
        <v>49.650131999999999</v>
      </c>
      <c r="P19" s="14">
        <f t="shared" si="0"/>
        <v>149.683044</v>
      </c>
      <c r="Q19" s="322">
        <v>0.2696982643199366</v>
      </c>
    </row>
    <row r="20" spans="3:18" ht="24.75" customHeight="1">
      <c r="C20" s="10" t="s">
        <v>34</v>
      </c>
      <c r="D20" s="11">
        <v>8.7852270000000008</v>
      </c>
      <c r="E20" s="11">
        <v>3.272313</v>
      </c>
      <c r="F20" s="11">
        <v>1.837836</v>
      </c>
      <c r="G20" s="11">
        <v>7.8781230000000004</v>
      </c>
      <c r="H20" s="11">
        <v>2.642871</v>
      </c>
      <c r="I20" s="11">
        <v>0.45681899999999998</v>
      </c>
      <c r="J20" s="11">
        <v>0</v>
      </c>
      <c r="K20" s="11">
        <v>0</v>
      </c>
      <c r="L20" s="11">
        <v>0</v>
      </c>
      <c r="M20" s="11">
        <v>0</v>
      </c>
      <c r="N20" s="12">
        <v>2.6056140000000001</v>
      </c>
      <c r="O20" s="11">
        <v>10.514756999999999</v>
      </c>
      <c r="P20" s="20">
        <f t="shared" si="0"/>
        <v>37.993560000000002</v>
      </c>
      <c r="Q20" s="324">
        <v>0.51354402561029411</v>
      </c>
    </row>
    <row r="21" spans="3:18" ht="24.75" customHeight="1">
      <c r="C21" s="10" t="s">
        <v>35</v>
      </c>
      <c r="D21" s="21">
        <v>11.26576</v>
      </c>
      <c r="E21" s="21">
        <v>3.12378</v>
      </c>
      <c r="F21" s="12">
        <v>0.79420000000000002</v>
      </c>
      <c r="G21" s="11">
        <v>16.233139999999999</v>
      </c>
      <c r="H21" s="11">
        <v>2.6078800000000002</v>
      </c>
      <c r="I21" s="11">
        <v>0.20086000000000001</v>
      </c>
      <c r="J21" s="11">
        <v>0</v>
      </c>
      <c r="K21" s="11">
        <v>0</v>
      </c>
      <c r="L21" s="11">
        <v>0</v>
      </c>
      <c r="M21" s="11">
        <v>0</v>
      </c>
      <c r="N21" s="12">
        <v>4.6813799999999999</v>
      </c>
      <c r="O21" s="13">
        <v>21.798259999999999</v>
      </c>
      <c r="P21" s="14">
        <f t="shared" si="0"/>
        <v>60.705259999999996</v>
      </c>
      <c r="Q21" s="322">
        <v>0.44313630392399328</v>
      </c>
    </row>
    <row r="22" spans="3:18" ht="24.75" customHeight="1" thickBot="1">
      <c r="C22" s="25" t="s">
        <v>36</v>
      </c>
      <c r="D22" s="26">
        <f>SUM(D6:D21)</f>
        <v>587.45266099307992</v>
      </c>
      <c r="E22" s="26">
        <f t="shared" ref="E22:O22" si="1">SUM(E6:E21)</f>
        <v>427.81976176913003</v>
      </c>
      <c r="F22" s="26">
        <f t="shared" si="1"/>
        <v>396.18015819999999</v>
      </c>
      <c r="G22" s="26">
        <f t="shared" si="1"/>
        <v>453.34622585841998</v>
      </c>
      <c r="H22" s="26">
        <f t="shared" si="1"/>
        <v>348.41718040804</v>
      </c>
      <c r="I22" s="26">
        <f t="shared" si="1"/>
        <v>296.51706446755287</v>
      </c>
      <c r="J22" s="26">
        <f t="shared" si="1"/>
        <v>300.87725382169981</v>
      </c>
      <c r="K22" s="26">
        <f t="shared" si="1"/>
        <v>222.18007229967984</v>
      </c>
      <c r="L22" s="26">
        <f t="shared" si="1"/>
        <v>190.57109538463533</v>
      </c>
      <c r="M22" s="26">
        <f t="shared" si="1"/>
        <v>292.98762416345784</v>
      </c>
      <c r="N22" s="26">
        <f t="shared" si="1"/>
        <v>320.17120520112985</v>
      </c>
      <c r="O22" s="27">
        <f t="shared" si="1"/>
        <v>561.62772922898694</v>
      </c>
      <c r="P22" s="28">
        <f t="shared" si="0"/>
        <v>4398.1480317958121</v>
      </c>
      <c r="Q22" s="326">
        <v>0.72690164290936077</v>
      </c>
      <c r="R22" s="29"/>
    </row>
    <row r="23" spans="3:18" ht="24.75" customHeight="1">
      <c r="C23" s="5" t="s">
        <v>37</v>
      </c>
      <c r="D23" s="30">
        <v>244.07668824000001</v>
      </c>
      <c r="E23" s="31">
        <v>247.52391796000001</v>
      </c>
      <c r="F23" s="31">
        <v>204.10312999999999</v>
      </c>
      <c r="G23" s="31">
        <v>205.18446476</v>
      </c>
      <c r="H23" s="30">
        <v>188.70266931999998</v>
      </c>
      <c r="I23" s="30">
        <v>175.46152359999999</v>
      </c>
      <c r="J23" s="30">
        <v>214.71511820000015</v>
      </c>
      <c r="K23" s="30">
        <v>228.86246723999946</v>
      </c>
      <c r="L23" s="30">
        <v>181.28830059999947</v>
      </c>
      <c r="M23" s="30">
        <v>190.99584100000001</v>
      </c>
      <c r="N23" s="30">
        <v>194.23316700000001</v>
      </c>
      <c r="O23" s="32">
        <v>198.52110124000018</v>
      </c>
      <c r="P23" s="33">
        <f t="shared" si="0"/>
        <v>2473.6683891599992</v>
      </c>
      <c r="Q23" s="327">
        <v>0.91340796257768841</v>
      </c>
    </row>
    <row r="24" spans="3:18" ht="24.75" customHeight="1">
      <c r="C24" s="10" t="s">
        <v>38</v>
      </c>
      <c r="D24" s="11">
        <v>185.87769001251002</v>
      </c>
      <c r="E24" s="34">
        <v>165.00043433668</v>
      </c>
      <c r="F24" s="34">
        <v>197.61018203</v>
      </c>
      <c r="G24" s="34">
        <v>188.32157574671999</v>
      </c>
      <c r="H24" s="11">
        <v>109.8324743844</v>
      </c>
      <c r="I24" s="11">
        <v>151.65385621879992</v>
      </c>
      <c r="J24" s="11">
        <v>196.22548188410022</v>
      </c>
      <c r="K24" s="11">
        <v>137.94902799035</v>
      </c>
      <c r="L24" s="11">
        <v>183.3696826629002</v>
      </c>
      <c r="M24" s="11">
        <v>152.52685600000001</v>
      </c>
      <c r="N24" s="11">
        <v>194.72421032665054</v>
      </c>
      <c r="O24" s="13">
        <v>118.24709521557503</v>
      </c>
      <c r="P24" s="14">
        <f t="shared" si="0"/>
        <v>1981.338566808686</v>
      </c>
      <c r="Q24" s="322">
        <v>0.97327821343674725</v>
      </c>
    </row>
    <row r="25" spans="3:18" ht="24.75" customHeight="1">
      <c r="C25" s="15" t="s">
        <v>39</v>
      </c>
      <c r="D25" s="11">
        <v>145.76220000000001</v>
      </c>
      <c r="E25" s="35">
        <v>127.66719999999999</v>
      </c>
      <c r="F25" s="35">
        <v>155.96940000000001</v>
      </c>
      <c r="G25" s="36">
        <v>118.23779999999999</v>
      </c>
      <c r="H25" s="35">
        <v>147.05279999999999</v>
      </c>
      <c r="I25" s="37">
        <v>124.40080000000002</v>
      </c>
      <c r="J25" s="35">
        <v>139.54399999999995</v>
      </c>
      <c r="K25" s="35">
        <v>114.14840000000024</v>
      </c>
      <c r="L25" s="35">
        <v>110.89060000000026</v>
      </c>
      <c r="M25" s="35">
        <v>0</v>
      </c>
      <c r="N25" s="35">
        <v>132.45740000000032</v>
      </c>
      <c r="O25" s="35">
        <v>133.3259999999994</v>
      </c>
      <c r="P25" s="38">
        <f t="shared" si="0"/>
        <v>1449.4566</v>
      </c>
      <c r="Q25" s="328">
        <v>0.91327019115295416</v>
      </c>
    </row>
    <row r="26" spans="3:18" ht="24.75" customHeight="1">
      <c r="C26" s="39" t="s">
        <v>40</v>
      </c>
      <c r="D26" s="35">
        <v>137.95599999999999</v>
      </c>
      <c r="E26" s="40">
        <v>118.592</v>
      </c>
      <c r="F26" s="40">
        <v>146.29079999999999</v>
      </c>
      <c r="G26" s="40">
        <v>139.16839999999999</v>
      </c>
      <c r="H26" s="40">
        <v>137.63120000000001</v>
      </c>
      <c r="I26" s="34">
        <v>76.900399999998442</v>
      </c>
      <c r="J26" s="11">
        <v>23.606200000001998</v>
      </c>
      <c r="K26" s="11">
        <v>145.09139999999678</v>
      </c>
      <c r="L26" s="40">
        <v>143.14820000000068</v>
      </c>
      <c r="M26" s="40">
        <v>141.97840000000005</v>
      </c>
      <c r="N26" s="40">
        <v>146.34739999999979</v>
      </c>
      <c r="O26" s="40">
        <v>150.95840000000015</v>
      </c>
      <c r="P26" s="41">
        <f t="shared" si="0"/>
        <v>1507.6687999999981</v>
      </c>
      <c r="Q26" s="329">
        <v>0.99148816397607931</v>
      </c>
    </row>
    <row r="27" spans="3:18" ht="24.75" customHeight="1">
      <c r="C27" s="39" t="s">
        <v>41</v>
      </c>
      <c r="D27" s="42">
        <v>204.049848</v>
      </c>
      <c r="E27" s="40">
        <v>155.12409600000001</v>
      </c>
      <c r="F27" s="40">
        <v>164.689536</v>
      </c>
      <c r="G27" s="40">
        <v>194.025048</v>
      </c>
      <c r="H27" s="40">
        <v>199.19491199999999</v>
      </c>
      <c r="I27" s="34">
        <v>191.1036</v>
      </c>
      <c r="J27" s="11">
        <v>195.02824799999999</v>
      </c>
      <c r="K27" s="11">
        <v>196.35261600000001</v>
      </c>
      <c r="L27" s="40">
        <v>32.746344000000001</v>
      </c>
      <c r="M27" s="40">
        <v>200.46544800000001</v>
      </c>
      <c r="N27" s="40">
        <v>194.36755199999999</v>
      </c>
      <c r="O27" s="40">
        <v>201.06158400000001</v>
      </c>
      <c r="P27" s="41">
        <f t="shared" si="0"/>
        <v>2128.2088319999998</v>
      </c>
      <c r="Q27" s="329">
        <v>1.1365747424652057</v>
      </c>
    </row>
    <row r="28" spans="3:18" ht="24.75" customHeight="1" thickBot="1">
      <c r="C28" s="43" t="s">
        <v>42</v>
      </c>
      <c r="D28" s="44">
        <f t="shared" ref="D28:O28" si="2">SUM(D23:D27)</f>
        <v>917.7224262525101</v>
      </c>
      <c r="E28" s="44">
        <f t="shared" si="2"/>
        <v>813.90764829668001</v>
      </c>
      <c r="F28" s="44">
        <f t="shared" si="2"/>
        <v>868.66304802999991</v>
      </c>
      <c r="G28" s="44">
        <f t="shared" si="2"/>
        <v>844.93728850671994</v>
      </c>
      <c r="H28" s="44">
        <f t="shared" si="2"/>
        <v>782.41405570439997</v>
      </c>
      <c r="I28" s="44">
        <f t="shared" si="2"/>
        <v>719.5201798187984</v>
      </c>
      <c r="J28" s="44">
        <f t="shared" si="2"/>
        <v>769.11904808410225</v>
      </c>
      <c r="K28" s="44">
        <f t="shared" si="2"/>
        <v>822.40391123034658</v>
      </c>
      <c r="L28" s="44">
        <f t="shared" si="2"/>
        <v>651.44312726290059</v>
      </c>
      <c r="M28" s="44">
        <f t="shared" si="2"/>
        <v>685.96654500000011</v>
      </c>
      <c r="N28" s="44">
        <f t="shared" si="2"/>
        <v>862.1297293266507</v>
      </c>
      <c r="O28" s="45">
        <f t="shared" si="2"/>
        <v>802.1141804555748</v>
      </c>
      <c r="P28" s="46">
        <f t="shared" si="0"/>
        <v>9540.3411879686846</v>
      </c>
      <c r="Q28" s="330">
        <v>0.98110216089531332</v>
      </c>
    </row>
    <row r="29" spans="3:18" ht="24.75" customHeight="1">
      <c r="C29" s="47" t="s">
        <v>43</v>
      </c>
      <c r="D29" s="35">
        <v>20.229198</v>
      </c>
      <c r="E29" s="48">
        <v>15.839802000000001</v>
      </c>
      <c r="F29" s="48">
        <v>19.373640000000002</v>
      </c>
      <c r="G29" s="48">
        <v>15.832542</v>
      </c>
      <c r="H29" s="48">
        <v>7.3020420000000001</v>
      </c>
      <c r="I29" s="49">
        <v>8.6931569999999994</v>
      </c>
      <c r="J29" s="50">
        <v>12.497496</v>
      </c>
      <c r="K29" s="50">
        <v>10.971278999999999</v>
      </c>
      <c r="L29" s="48">
        <v>12.940389</v>
      </c>
      <c r="M29" s="48">
        <v>7.7280059999999997</v>
      </c>
      <c r="N29" s="48">
        <v>12.619166999999999</v>
      </c>
      <c r="O29" s="48">
        <v>10.618047000000001</v>
      </c>
      <c r="P29" s="51">
        <f t="shared" si="0"/>
        <v>154.64476499999998</v>
      </c>
      <c r="Q29" s="331">
        <v>0.94879120460842103</v>
      </c>
    </row>
    <row r="30" spans="3:18" ht="24.75" customHeight="1">
      <c r="C30" s="39" t="s">
        <v>44</v>
      </c>
      <c r="D30" s="42">
        <v>14.100239999999999</v>
      </c>
      <c r="E30" s="40">
        <v>11.019723000000001</v>
      </c>
      <c r="F30" s="40">
        <v>14.019918000000001</v>
      </c>
      <c r="G30" s="40">
        <v>10.819644</v>
      </c>
      <c r="H30" s="40">
        <v>5.2512239999999997</v>
      </c>
      <c r="I30" s="34">
        <v>6.3387719999999996</v>
      </c>
      <c r="J30" s="11">
        <v>8.7403139999999997</v>
      </c>
      <c r="K30" s="11">
        <v>8.7221969999999995</v>
      </c>
      <c r="L30" s="40">
        <v>10.193205000000001</v>
      </c>
      <c r="M30" s="40">
        <v>6.2618819999999999</v>
      </c>
      <c r="N30" s="40">
        <v>10.856241000000001</v>
      </c>
      <c r="O30" s="40">
        <v>8.2675230000000006</v>
      </c>
      <c r="P30" s="41">
        <f t="shared" si="0"/>
        <v>114.59088299999999</v>
      </c>
      <c r="Q30" s="329">
        <v>1.0262954040528083</v>
      </c>
    </row>
    <row r="31" spans="3:18" ht="24.75" customHeight="1">
      <c r="C31" s="52" t="s">
        <v>45</v>
      </c>
      <c r="D31" s="35">
        <v>13.375824</v>
      </c>
      <c r="E31" s="35">
        <v>8.9788875000000008</v>
      </c>
      <c r="F31" s="35">
        <v>16.1756925</v>
      </c>
      <c r="G31" s="35">
        <v>11.3254845</v>
      </c>
      <c r="H31" s="35">
        <v>4.9333185000000004</v>
      </c>
      <c r="I31" s="37">
        <v>6.6620400000000002</v>
      </c>
      <c r="J31" s="17">
        <v>11.807235</v>
      </c>
      <c r="K31" s="17">
        <v>10.156855500000001</v>
      </c>
      <c r="L31" s="35">
        <v>11.590540499999999</v>
      </c>
      <c r="M31" s="35">
        <v>7.080101</v>
      </c>
      <c r="N31" s="35">
        <v>11.604483</v>
      </c>
      <c r="O31" s="35">
        <v>8.6476334999999995</v>
      </c>
      <c r="P31" s="53">
        <f t="shared" si="0"/>
        <v>122.33809550000001</v>
      </c>
      <c r="Q31" s="329">
        <v>1.1305130081574057</v>
      </c>
    </row>
    <row r="32" spans="3:18" ht="24.75" customHeight="1" thickBot="1">
      <c r="C32" s="43" t="s">
        <v>46</v>
      </c>
      <c r="D32" s="44">
        <f t="shared" ref="D32:O32" si="3">SUM(D29:D31)</f>
        <v>47.705261999999998</v>
      </c>
      <c r="E32" s="44">
        <f t="shared" si="3"/>
        <v>35.838412500000004</v>
      </c>
      <c r="F32" s="44">
        <f t="shared" si="3"/>
        <v>49.569250499999995</v>
      </c>
      <c r="G32" s="44">
        <f t="shared" si="3"/>
        <v>37.977670500000002</v>
      </c>
      <c r="H32" s="44">
        <f t="shared" si="3"/>
        <v>17.486584499999999</v>
      </c>
      <c r="I32" s="44">
        <f t="shared" si="3"/>
        <v>21.693968999999999</v>
      </c>
      <c r="J32" s="44">
        <f t="shared" si="3"/>
        <v>33.045045000000002</v>
      </c>
      <c r="K32" s="44">
        <f t="shared" si="3"/>
        <v>29.850331499999996</v>
      </c>
      <c r="L32" s="44">
        <f t="shared" si="3"/>
        <v>34.724134500000005</v>
      </c>
      <c r="M32" s="44">
        <f t="shared" si="3"/>
        <v>21.069989</v>
      </c>
      <c r="N32" s="44">
        <f t="shared" si="3"/>
        <v>35.079891000000003</v>
      </c>
      <c r="O32" s="45">
        <f t="shared" si="3"/>
        <v>27.533203499999999</v>
      </c>
      <c r="P32" s="46">
        <f>SUM(D32,E32,F32,G32,H32,I32,J32,K32,L32,M32,N32,O32)</f>
        <v>391.57374349999998</v>
      </c>
      <c r="Q32" s="330">
        <v>1.0227571983832395</v>
      </c>
      <c r="R32" s="29"/>
    </row>
    <row r="33" spans="3:17" ht="24.75" customHeight="1" thickBot="1">
      <c r="C33" s="54" t="s">
        <v>47</v>
      </c>
      <c r="D33" s="55">
        <f>SUM(D22,D28,D32)</f>
        <v>1552.88034924559</v>
      </c>
      <c r="E33" s="56">
        <f t="shared" ref="E33:O33" si="4">SUM(E22,E28,E32)</f>
        <v>1277.5658225658101</v>
      </c>
      <c r="F33" s="56">
        <f t="shared" si="4"/>
        <v>1314.4124567299998</v>
      </c>
      <c r="G33" s="56">
        <f t="shared" si="4"/>
        <v>1336.26118486514</v>
      </c>
      <c r="H33" s="56">
        <f t="shared" si="4"/>
        <v>1148.3178206124398</v>
      </c>
      <c r="I33" s="56">
        <f t="shared" si="4"/>
        <v>1037.7312132863512</v>
      </c>
      <c r="J33" s="56">
        <f t="shared" si="4"/>
        <v>1103.0413469058021</v>
      </c>
      <c r="K33" s="56">
        <f t="shared" si="4"/>
        <v>1074.4343150300265</v>
      </c>
      <c r="L33" s="56">
        <f t="shared" si="4"/>
        <v>876.73835714753591</v>
      </c>
      <c r="M33" s="56">
        <f t="shared" si="4"/>
        <v>1000.0241581634579</v>
      </c>
      <c r="N33" s="56">
        <f t="shared" si="4"/>
        <v>1217.3808255277806</v>
      </c>
      <c r="O33" s="57">
        <f t="shared" si="4"/>
        <v>1391.2751131845616</v>
      </c>
      <c r="P33" s="58">
        <f t="shared" si="0"/>
        <v>14330.062963264496</v>
      </c>
      <c r="Q33" s="332">
        <v>0.88689811866350921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8DE4-D36B-404E-994E-7126EEBFB4E8}">
  <sheetPr>
    <tabColor theme="9" tint="0.39997558519241921"/>
  </sheetPr>
  <dimension ref="B1:S23"/>
  <sheetViews>
    <sheetView tabSelected="1" topLeftCell="A7" workbookViewId="0">
      <selection activeCell="K26" sqref="K26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9">
      <c r="C1" s="358" t="s">
        <v>52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</row>
    <row r="2" spans="2:19" ht="16.5" thickBot="1">
      <c r="C2" s="59" t="s">
        <v>1</v>
      </c>
      <c r="D2" s="59"/>
      <c r="E2" s="59"/>
      <c r="F2" s="59"/>
      <c r="G2" s="59" t="s">
        <v>1</v>
      </c>
      <c r="H2" s="59"/>
      <c r="I2" s="59"/>
      <c r="J2" s="59"/>
      <c r="K2" s="59"/>
      <c r="L2" s="59"/>
      <c r="M2" s="59" t="s">
        <v>1</v>
      </c>
      <c r="N2" s="59"/>
      <c r="O2" s="59"/>
      <c r="P2" s="59" t="s">
        <v>1</v>
      </c>
    </row>
    <row r="3" spans="2:19" ht="15.75">
      <c r="C3" s="385" t="s">
        <v>53</v>
      </c>
      <c r="D3" s="60" t="s">
        <v>3</v>
      </c>
      <c r="E3" s="60" t="s">
        <v>4</v>
      </c>
      <c r="F3" s="60" t="s">
        <v>5</v>
      </c>
      <c r="G3" s="60" t="s">
        <v>6</v>
      </c>
      <c r="H3" s="60" t="s">
        <v>7</v>
      </c>
      <c r="I3" s="60" t="s">
        <v>8</v>
      </c>
      <c r="J3" s="60" t="s">
        <v>9</v>
      </c>
      <c r="K3" s="60" t="s">
        <v>10</v>
      </c>
      <c r="L3" s="60" t="s">
        <v>11</v>
      </c>
      <c r="M3" s="60" t="s">
        <v>12</v>
      </c>
      <c r="N3" s="60" t="s">
        <v>13</v>
      </c>
      <c r="O3" s="60" t="s">
        <v>14</v>
      </c>
      <c r="P3" s="61">
        <v>2022</v>
      </c>
      <c r="Q3" s="61" t="s">
        <v>167</v>
      </c>
    </row>
    <row r="4" spans="2:19" ht="15.75">
      <c r="C4" s="386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3"/>
    </row>
    <row r="5" spans="2:19" ht="16.5" thickBot="1">
      <c r="C5" s="387"/>
      <c r="D5" s="64" t="s">
        <v>15</v>
      </c>
      <c r="E5" s="65" t="s">
        <v>15</v>
      </c>
      <c r="F5" s="65" t="s">
        <v>15</v>
      </c>
      <c r="G5" s="65" t="s">
        <v>15</v>
      </c>
      <c r="H5" s="65" t="s">
        <v>15</v>
      </c>
      <c r="I5" s="65" t="s">
        <v>15</v>
      </c>
      <c r="J5" s="65" t="s">
        <v>15</v>
      </c>
      <c r="K5" s="65" t="s">
        <v>15</v>
      </c>
      <c r="L5" s="65" t="s">
        <v>15</v>
      </c>
      <c r="M5" s="65" t="s">
        <v>15</v>
      </c>
      <c r="N5" s="65" t="s">
        <v>15</v>
      </c>
      <c r="O5" s="65" t="s">
        <v>15</v>
      </c>
      <c r="P5" s="66" t="s">
        <v>15</v>
      </c>
      <c r="Q5" s="66" t="s">
        <v>16</v>
      </c>
    </row>
    <row r="6" spans="2:19" ht="24.75" customHeight="1" thickBot="1">
      <c r="B6" s="67"/>
      <c r="C6" s="68" t="s">
        <v>54</v>
      </c>
      <c r="D6" s="69">
        <v>1093.37722755494</v>
      </c>
      <c r="E6" s="69">
        <v>944.07376502153011</v>
      </c>
      <c r="F6" s="69">
        <v>1026.43477816989</v>
      </c>
      <c r="G6" s="69">
        <v>894.20985394460013</v>
      </c>
      <c r="H6" s="69">
        <v>820.26314004861001</v>
      </c>
      <c r="I6" s="69">
        <v>812.71488655931239</v>
      </c>
      <c r="J6" s="69">
        <v>886.37354827331933</v>
      </c>
      <c r="K6" s="69">
        <v>876.69069187650189</v>
      </c>
      <c r="L6" s="69">
        <v>846.78159790656014</v>
      </c>
      <c r="M6" s="69">
        <v>906.05946710790624</v>
      </c>
      <c r="N6" s="69">
        <v>962.02540778317461</v>
      </c>
      <c r="O6" s="69">
        <v>1078.1540425857431</v>
      </c>
      <c r="P6" s="70">
        <v>11147.158406832086</v>
      </c>
      <c r="Q6" s="71">
        <v>0.992468920471267</v>
      </c>
      <c r="S6" s="336"/>
    </row>
    <row r="7" spans="2:19" ht="24.75" customHeight="1">
      <c r="B7" s="67"/>
      <c r="C7" s="72" t="s">
        <v>55</v>
      </c>
      <c r="D7" s="73">
        <v>438.13921053521</v>
      </c>
      <c r="E7" s="73">
        <v>375.27144894828001</v>
      </c>
      <c r="F7" s="73">
        <v>409.16008501999988</v>
      </c>
      <c r="G7" s="73">
        <v>362.00560574324999</v>
      </c>
      <c r="H7" s="73">
        <v>329.84024069156999</v>
      </c>
      <c r="I7" s="73">
        <v>328.02799894530006</v>
      </c>
      <c r="J7" s="73">
        <v>354.18118847940008</v>
      </c>
      <c r="K7" s="73">
        <v>350.87744812214993</v>
      </c>
      <c r="L7" s="73">
        <v>346.10737210182509</v>
      </c>
      <c r="M7" s="73">
        <v>368.86269179999999</v>
      </c>
      <c r="N7" s="73">
        <v>391.06150666512485</v>
      </c>
      <c r="O7" s="73">
        <v>437.11719760344982</v>
      </c>
      <c r="P7" s="74">
        <v>4490.65199465556</v>
      </c>
      <c r="Q7" s="75">
        <v>1.010487400784944</v>
      </c>
    </row>
    <row r="8" spans="2:19" ht="24.75" customHeight="1">
      <c r="B8" s="67"/>
      <c r="C8" s="76" t="s">
        <v>56</v>
      </c>
      <c r="D8" s="77">
        <v>48.333723913999997</v>
      </c>
      <c r="E8" s="77">
        <v>45.320829382000007</v>
      </c>
      <c r="F8" s="77">
        <v>45.647827160000006</v>
      </c>
      <c r="G8" s="77">
        <v>44.092911535999995</v>
      </c>
      <c r="H8" s="77">
        <v>43.257214900050009</v>
      </c>
      <c r="I8" s="77">
        <v>28.657966843999997</v>
      </c>
      <c r="J8" s="77">
        <v>40.102477409999999</v>
      </c>
      <c r="K8" s="77">
        <v>41.543479594000004</v>
      </c>
      <c r="L8" s="77">
        <v>39.285862284000004</v>
      </c>
      <c r="M8" s="77">
        <v>42.619929999999997</v>
      </c>
      <c r="N8" s="77">
        <v>44.107231612000007</v>
      </c>
      <c r="O8" s="77">
        <v>48.652333044000002</v>
      </c>
      <c r="P8" s="78">
        <v>511.62178768004992</v>
      </c>
      <c r="Q8" s="79">
        <v>0.93275948964000188</v>
      </c>
    </row>
    <row r="9" spans="2:19" ht="24.75" customHeight="1">
      <c r="B9" s="67"/>
      <c r="C9" s="80" t="s">
        <v>57</v>
      </c>
      <c r="D9" s="81">
        <v>7.3622339999999999</v>
      </c>
      <c r="E9" s="81">
        <v>8.4967740000000003</v>
      </c>
      <c r="F9" s="81">
        <v>9.8721589999999999</v>
      </c>
      <c r="G9" s="81">
        <v>8.6721690000000002</v>
      </c>
      <c r="H9" s="81">
        <v>7.3868024999999999</v>
      </c>
      <c r="I9" s="81">
        <v>7.8834910000000002</v>
      </c>
      <c r="J9" s="81">
        <v>8.8313500000000005</v>
      </c>
      <c r="K9" s="81">
        <v>7.3928469999999997</v>
      </c>
      <c r="L9" s="81">
        <v>10.662635</v>
      </c>
      <c r="M9" s="81">
        <v>8.3362180000000006</v>
      </c>
      <c r="N9" s="81">
        <v>9.5557660000000002</v>
      </c>
      <c r="O9" s="81">
        <v>9.4503035000000004</v>
      </c>
      <c r="P9" s="82">
        <v>103.902749</v>
      </c>
      <c r="Q9" s="83">
        <v>1.413767495513669</v>
      </c>
    </row>
    <row r="10" spans="2:19" ht="24.75" customHeight="1" thickBot="1">
      <c r="B10" s="67"/>
      <c r="C10" s="68" t="s">
        <v>17</v>
      </c>
      <c r="D10" s="69">
        <v>493.83516844921002</v>
      </c>
      <c r="E10" s="69">
        <v>429.08905233028008</v>
      </c>
      <c r="F10" s="69">
        <v>464.68007117999991</v>
      </c>
      <c r="G10" s="69">
        <v>414.77068627925001</v>
      </c>
      <c r="H10" s="69">
        <v>380.48425809161995</v>
      </c>
      <c r="I10" s="69">
        <v>364.56945678930003</v>
      </c>
      <c r="J10" s="69">
        <v>403.11501588940013</v>
      </c>
      <c r="K10" s="69">
        <v>399.81377471614991</v>
      </c>
      <c r="L10" s="69">
        <v>396.05586938582508</v>
      </c>
      <c r="M10" s="69">
        <v>419.81883980000003</v>
      </c>
      <c r="N10" s="69">
        <v>444.72450427712482</v>
      </c>
      <c r="O10" s="69">
        <v>495.21983414744983</v>
      </c>
      <c r="P10" s="84">
        <v>5106.1765313356091</v>
      </c>
      <c r="Q10" s="85">
        <v>1.0079221729692163</v>
      </c>
    </row>
    <row r="11" spans="2:19" ht="24.75" customHeight="1">
      <c r="B11" s="67"/>
      <c r="C11" s="80" t="s">
        <v>55</v>
      </c>
      <c r="D11" s="86">
        <v>413.46909358740004</v>
      </c>
      <c r="E11" s="86">
        <v>355.86624028750009</v>
      </c>
      <c r="F11" s="86">
        <v>388.39267432730003</v>
      </c>
      <c r="G11" s="86">
        <v>329.59453315430017</v>
      </c>
      <c r="H11" s="86">
        <v>298.86148761409999</v>
      </c>
      <c r="I11" s="86">
        <v>301.3588944624999</v>
      </c>
      <c r="J11" s="86">
        <v>321.4965101280003</v>
      </c>
      <c r="K11" s="86">
        <v>316.32346367860009</v>
      </c>
      <c r="L11" s="86">
        <v>304.17789038006003</v>
      </c>
      <c r="M11" s="86">
        <v>332.78751389939998</v>
      </c>
      <c r="N11" s="86">
        <v>362.08405848730001</v>
      </c>
      <c r="O11" s="86">
        <v>404.30110362559969</v>
      </c>
      <c r="P11" s="87">
        <v>4128.7134636320598</v>
      </c>
      <c r="Q11" s="88">
        <v>0.99571870168515131</v>
      </c>
    </row>
    <row r="12" spans="2:19" ht="24.75" customHeight="1">
      <c r="B12" s="67"/>
      <c r="C12" s="80" t="s">
        <v>56</v>
      </c>
      <c r="D12" s="86">
        <v>36.626698650000002</v>
      </c>
      <c r="E12" s="86">
        <v>33.5332656</v>
      </c>
      <c r="F12" s="86">
        <v>37.08927225</v>
      </c>
      <c r="G12" s="86">
        <v>36.00814725</v>
      </c>
      <c r="H12" s="86">
        <v>37.087586700000003</v>
      </c>
      <c r="I12" s="86">
        <v>35.75918369999998</v>
      </c>
      <c r="J12" s="86">
        <v>37.09471035</v>
      </c>
      <c r="K12" s="86">
        <v>36.847339949999991</v>
      </c>
      <c r="L12" s="86">
        <v>35.700916049999996</v>
      </c>
      <c r="M12" s="86">
        <v>36.998283150000034</v>
      </c>
      <c r="N12" s="86">
        <v>31.49842335000001</v>
      </c>
      <c r="O12" s="86">
        <v>30.625384950000011</v>
      </c>
      <c r="P12" s="89">
        <v>424.86921194999996</v>
      </c>
      <c r="Q12" s="90">
        <v>1.58453189658051</v>
      </c>
    </row>
    <row r="13" spans="2:19" ht="24.75" customHeight="1">
      <c r="B13" s="67"/>
      <c r="C13" s="80" t="s">
        <v>57</v>
      </c>
      <c r="D13" s="86">
        <v>0.79431275309999994</v>
      </c>
      <c r="E13" s="86">
        <v>1.02766281</v>
      </c>
      <c r="F13" s="86">
        <v>0.42591639000000003</v>
      </c>
      <c r="G13" s="86">
        <v>1.48052446</v>
      </c>
      <c r="H13" s="86">
        <v>0.805079506</v>
      </c>
      <c r="I13" s="86">
        <v>1.7200865460000141</v>
      </c>
      <c r="J13" s="86">
        <v>1.7786058500000019</v>
      </c>
      <c r="K13" s="86">
        <v>1.3116720487519833</v>
      </c>
      <c r="L13" s="86">
        <v>1.1620488300000056</v>
      </c>
      <c r="M13" s="86">
        <v>1.7027847000000751</v>
      </c>
      <c r="N13" s="86">
        <v>0.94822424999983612</v>
      </c>
      <c r="O13" s="86">
        <v>1.1543709500000161</v>
      </c>
      <c r="P13" s="89">
        <v>14.311289093851933</v>
      </c>
      <c r="Q13" s="90">
        <v>0.75995498696265396</v>
      </c>
    </row>
    <row r="14" spans="2:19" ht="24.75" customHeight="1" thickBot="1">
      <c r="B14" s="67"/>
      <c r="C14" s="68" t="s">
        <v>21</v>
      </c>
      <c r="D14" s="69">
        <v>450.89010499049999</v>
      </c>
      <c r="E14" s="69">
        <v>390.42716869750012</v>
      </c>
      <c r="F14" s="69">
        <v>425.90786296729999</v>
      </c>
      <c r="G14" s="69">
        <v>367.08320486430011</v>
      </c>
      <c r="H14" s="69">
        <v>336.75415382009993</v>
      </c>
      <c r="I14" s="69">
        <v>338.8381647084999</v>
      </c>
      <c r="J14" s="69">
        <v>360.36982632800039</v>
      </c>
      <c r="K14" s="69">
        <v>354.48247567735206</v>
      </c>
      <c r="L14" s="69">
        <v>341.04085526006003</v>
      </c>
      <c r="M14" s="69">
        <v>371.48858174940005</v>
      </c>
      <c r="N14" s="69">
        <v>394.5307060872999</v>
      </c>
      <c r="O14" s="69">
        <v>436.08085952559964</v>
      </c>
      <c r="P14" s="70">
        <v>4567.8939646759118</v>
      </c>
      <c r="Q14" s="91">
        <v>1.0303288698261388</v>
      </c>
    </row>
    <row r="15" spans="2:19" ht="24.75" customHeight="1">
      <c r="B15" s="67"/>
      <c r="C15" s="80" t="s">
        <v>55</v>
      </c>
      <c r="D15" s="86">
        <v>135.12571656199</v>
      </c>
      <c r="E15" s="86">
        <v>118.01369059187002</v>
      </c>
      <c r="F15" s="86">
        <v>126.51255362259</v>
      </c>
      <c r="G15" s="86">
        <v>108.07268652129001</v>
      </c>
      <c r="H15" s="86">
        <v>98.162800626570018</v>
      </c>
      <c r="I15" s="86">
        <v>104.12400129071246</v>
      </c>
      <c r="J15" s="86">
        <v>116.80594292151875</v>
      </c>
      <c r="K15" s="86">
        <v>116.74393613919999</v>
      </c>
      <c r="L15" s="86">
        <v>102.49654811167507</v>
      </c>
      <c r="M15" s="86">
        <v>105.66857662970622</v>
      </c>
      <c r="N15" s="86">
        <v>115.18934068874998</v>
      </c>
      <c r="O15" s="86">
        <v>131.03551308429383</v>
      </c>
      <c r="P15" s="89">
        <v>1377.9513067901664</v>
      </c>
      <c r="Q15" s="90">
        <v>1.0030893980056581</v>
      </c>
    </row>
    <row r="16" spans="2:19" ht="24.75" customHeight="1">
      <c r="B16" s="67"/>
      <c r="C16" s="80" t="s">
        <v>56</v>
      </c>
      <c r="D16" s="86">
        <v>3.7624015532400001</v>
      </c>
      <c r="E16" s="86">
        <v>3.3172094018799996</v>
      </c>
      <c r="F16" s="86">
        <v>3.6117653999999999</v>
      </c>
      <c r="G16" s="86">
        <v>3.4683494797600001</v>
      </c>
      <c r="H16" s="86">
        <v>3.5680185103199999</v>
      </c>
      <c r="I16" s="86">
        <v>3.308166870799977</v>
      </c>
      <c r="J16" s="86">
        <v>3.547824834400036</v>
      </c>
      <c r="K16" s="86">
        <v>2.8967673437999384</v>
      </c>
      <c r="L16" s="86">
        <v>3.1330360489999887</v>
      </c>
      <c r="M16" s="86">
        <v>2.3799459287999634</v>
      </c>
      <c r="N16" s="86">
        <v>2.4512656299999884</v>
      </c>
      <c r="O16" s="86">
        <v>3.5295368283999866</v>
      </c>
      <c r="P16" s="89">
        <v>38.974287830399881</v>
      </c>
      <c r="Q16" s="90">
        <v>3.0105067979896463</v>
      </c>
    </row>
    <row r="17" spans="2:17" ht="24.75" customHeight="1">
      <c r="B17" s="67"/>
      <c r="C17" s="80" t="s">
        <v>57</v>
      </c>
      <c r="D17" s="86">
        <v>0.93811800000000001</v>
      </c>
      <c r="E17" s="86">
        <v>1.2052620000000001</v>
      </c>
      <c r="F17" s="86">
        <v>1.7862640000000001</v>
      </c>
      <c r="G17" s="86">
        <v>0.81477980000000005</v>
      </c>
      <c r="H17" s="86">
        <v>1.293909</v>
      </c>
      <c r="I17" s="86">
        <v>1.8750969</v>
      </c>
      <c r="J17" s="86">
        <v>2.5347913000000002</v>
      </c>
      <c r="K17" s="86">
        <v>2.7296299999999998</v>
      </c>
      <c r="L17" s="86">
        <v>1.7112271000000001</v>
      </c>
      <c r="M17" s="86">
        <v>2.4261170000000001</v>
      </c>
      <c r="N17" s="86">
        <v>1.3993191</v>
      </c>
      <c r="O17" s="86">
        <v>0.86434100000000003</v>
      </c>
      <c r="P17" s="89">
        <v>19.578855200000003</v>
      </c>
      <c r="Q17" s="90">
        <v>1.1265047297956097</v>
      </c>
    </row>
    <row r="18" spans="2:17" ht="24.75" customHeight="1">
      <c r="B18" s="67"/>
      <c r="C18" s="80" t="s">
        <v>58</v>
      </c>
      <c r="D18" s="86">
        <v>8.8257180000000002</v>
      </c>
      <c r="E18" s="86">
        <v>1.3291740000000001</v>
      </c>
      <c r="F18" s="86">
        <v>3.077445</v>
      </c>
      <c r="G18" s="86">
        <v>1.47E-4</v>
      </c>
      <c r="H18" s="86">
        <v>0</v>
      </c>
      <c r="I18" s="86">
        <v>0</v>
      </c>
      <c r="J18" s="86">
        <v>1.47E-4</v>
      </c>
      <c r="K18" s="86">
        <v>2.4107999999999994E-2</v>
      </c>
      <c r="L18" s="86">
        <v>2.3440620000000001</v>
      </c>
      <c r="M18" s="86">
        <v>4.277406</v>
      </c>
      <c r="N18" s="86">
        <v>3.7302719999999998</v>
      </c>
      <c r="O18" s="86">
        <v>11.423958000000001</v>
      </c>
      <c r="P18" s="89">
        <v>35.032437000000002</v>
      </c>
      <c r="Q18" s="90">
        <v>0.24351582556465537</v>
      </c>
    </row>
    <row r="19" spans="2:17" ht="24.75" customHeight="1" thickBot="1">
      <c r="B19" s="67"/>
      <c r="C19" s="68" t="s">
        <v>28</v>
      </c>
      <c r="D19" s="69">
        <v>148.65195411522998</v>
      </c>
      <c r="E19" s="69">
        <v>123.86533599375001</v>
      </c>
      <c r="F19" s="69">
        <v>134.98802802259002</v>
      </c>
      <c r="G19" s="69">
        <v>112.35596280105001</v>
      </c>
      <c r="H19" s="69">
        <v>103.02472813689</v>
      </c>
      <c r="I19" s="69">
        <v>109.30726506151244</v>
      </c>
      <c r="J19" s="69">
        <v>122.88870605591879</v>
      </c>
      <c r="K19" s="69">
        <v>122.39444148299992</v>
      </c>
      <c r="L19" s="69">
        <v>109.68487326067506</v>
      </c>
      <c r="M19" s="69">
        <v>114.75204555850618</v>
      </c>
      <c r="N19" s="69">
        <v>122.77019741874997</v>
      </c>
      <c r="O19" s="69">
        <v>146.85334891269383</v>
      </c>
      <c r="P19" s="70">
        <v>1471.5368868205662</v>
      </c>
      <c r="Q19" s="91">
        <v>0.95066990719049804</v>
      </c>
    </row>
    <row r="20" spans="2:17" ht="24.75" customHeight="1">
      <c r="B20" s="67"/>
      <c r="C20" s="80" t="s">
        <v>55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9">
        <v>0</v>
      </c>
      <c r="Q20" s="90"/>
    </row>
    <row r="21" spans="2:17" ht="24.75" customHeight="1">
      <c r="B21" s="67"/>
      <c r="C21" s="80" t="s">
        <v>56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9">
        <v>0</v>
      </c>
      <c r="Q21" s="90"/>
    </row>
    <row r="22" spans="2:17" ht="24.75" customHeight="1">
      <c r="B22" s="67"/>
      <c r="C22" s="80" t="s">
        <v>57</v>
      </c>
      <c r="D22" s="86">
        <v>0</v>
      </c>
      <c r="E22" s="92">
        <v>0.69220800000000005</v>
      </c>
      <c r="F22" s="92">
        <v>0.85881600000000002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9">
        <v>1.551024</v>
      </c>
      <c r="Q22" s="90"/>
    </row>
    <row r="23" spans="2:17" ht="24.75" customHeight="1" thickBot="1">
      <c r="B23" s="67"/>
      <c r="C23" s="68" t="s">
        <v>59</v>
      </c>
      <c r="D23" s="69">
        <v>0</v>
      </c>
      <c r="E23" s="69">
        <v>0.69220800000000005</v>
      </c>
      <c r="F23" s="69">
        <v>0.85881600000000002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1.551024</v>
      </c>
      <c r="Q23" s="91"/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7C9E-0A09-4288-BA40-D648F31DBF25}">
  <sheetPr>
    <tabColor theme="9" tint="0.39997558519241921"/>
  </sheetPr>
  <dimension ref="A1:P22"/>
  <sheetViews>
    <sheetView zoomScale="75" zoomScaleNormal="75" zoomScaleSheetLayoutView="50" workbookViewId="0">
      <selection activeCell="W20" sqref="W20"/>
    </sheetView>
  </sheetViews>
  <sheetFormatPr defaultColWidth="12.7109375" defaultRowHeight="15.75"/>
  <cols>
    <col min="1" max="1" width="3.85546875" style="93" customWidth="1"/>
    <col min="2" max="2" width="5.5703125" style="94" customWidth="1"/>
    <col min="3" max="3" width="28.140625" style="93" customWidth="1"/>
    <col min="4" max="16" width="14" style="93" customWidth="1"/>
    <col min="17" max="16384" width="12.7109375" style="93"/>
  </cols>
  <sheetData>
    <row r="1" spans="1:16" ht="13.5" customHeight="1">
      <c r="C1" s="93" t="s">
        <v>1</v>
      </c>
      <c r="D1" s="93" t="s">
        <v>1</v>
      </c>
      <c r="E1" s="95" t="s">
        <v>1</v>
      </c>
      <c r="F1" s="95"/>
      <c r="G1" s="95"/>
      <c r="H1" s="93" t="s">
        <v>1</v>
      </c>
      <c r="P1" s="93" t="s">
        <v>1</v>
      </c>
    </row>
    <row r="2" spans="1:16" ht="18.75">
      <c r="B2" s="359" t="s">
        <v>62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</row>
    <row r="3" spans="1:16" ht="25.5" customHeight="1" thickBot="1"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24.75" customHeight="1">
      <c r="A4" s="98"/>
      <c r="B4" s="360" t="s">
        <v>63</v>
      </c>
      <c r="C4" s="361"/>
      <c r="D4" s="99" t="s">
        <v>3</v>
      </c>
      <c r="E4" s="100" t="s">
        <v>4</v>
      </c>
      <c r="F4" s="100" t="s">
        <v>5</v>
      </c>
      <c r="G4" s="100" t="s">
        <v>6</v>
      </c>
      <c r="H4" s="100" t="s">
        <v>7</v>
      </c>
      <c r="I4" s="99" t="s">
        <v>8</v>
      </c>
      <c r="J4" s="99" t="s">
        <v>9</v>
      </c>
      <c r="K4" s="99" t="s">
        <v>10</v>
      </c>
      <c r="L4" s="99" t="s">
        <v>11</v>
      </c>
      <c r="M4" s="99" t="s">
        <v>12</v>
      </c>
      <c r="N4" s="101" t="s">
        <v>13</v>
      </c>
      <c r="O4" s="99" t="s">
        <v>14</v>
      </c>
      <c r="P4" s="102">
        <v>2022</v>
      </c>
    </row>
    <row r="5" spans="1:16" ht="24.75" customHeight="1" thickBot="1">
      <c r="A5" s="98"/>
      <c r="B5" s="362"/>
      <c r="C5" s="363"/>
      <c r="D5" s="105" t="s">
        <v>15</v>
      </c>
      <c r="E5" s="105" t="s">
        <v>15</v>
      </c>
      <c r="F5" s="105" t="s">
        <v>15</v>
      </c>
      <c r="G5" s="105" t="s">
        <v>15</v>
      </c>
      <c r="H5" s="105" t="s">
        <v>15</v>
      </c>
      <c r="I5" s="105" t="s">
        <v>15</v>
      </c>
      <c r="J5" s="105" t="s">
        <v>15</v>
      </c>
      <c r="K5" s="105" t="s">
        <v>15</v>
      </c>
      <c r="L5" s="105" t="s">
        <v>15</v>
      </c>
      <c r="M5" s="105" t="s">
        <v>15</v>
      </c>
      <c r="N5" s="105" t="s">
        <v>15</v>
      </c>
      <c r="O5" s="105" t="s">
        <v>15</v>
      </c>
      <c r="P5" s="106" t="s">
        <v>15</v>
      </c>
    </row>
    <row r="6" spans="1:16" ht="24.75" customHeight="1">
      <c r="A6" s="98"/>
      <c r="B6" s="108"/>
      <c r="C6" s="109" t="s">
        <v>64</v>
      </c>
      <c r="D6" s="110">
        <v>149.75800000000001</v>
      </c>
      <c r="E6" s="111">
        <v>157.40100000000001</v>
      </c>
      <c r="F6" s="111">
        <v>54.616999999999997</v>
      </c>
      <c r="G6" s="111">
        <v>104.075</v>
      </c>
      <c r="H6" s="111">
        <v>83.673000000000002</v>
      </c>
      <c r="I6" s="111">
        <v>62.712000000000003</v>
      </c>
      <c r="J6" s="111">
        <v>85.847999999999999</v>
      </c>
      <c r="K6" s="111">
        <v>90.432000000000002</v>
      </c>
      <c r="L6" s="111">
        <v>135.227</v>
      </c>
      <c r="M6" s="111">
        <v>168.101</v>
      </c>
      <c r="N6" s="111">
        <v>133.01499999999999</v>
      </c>
      <c r="O6" s="111">
        <v>128.38999999999999</v>
      </c>
      <c r="P6" s="112">
        <v>1353.249</v>
      </c>
    </row>
    <row r="7" spans="1:16" ht="24.75" customHeight="1">
      <c r="A7" s="98" t="s">
        <v>1</v>
      </c>
      <c r="B7" s="114"/>
      <c r="C7" s="115" t="s">
        <v>65</v>
      </c>
      <c r="D7" s="116">
        <v>80.206000000000003</v>
      </c>
      <c r="E7" s="117">
        <v>87.468999999999994</v>
      </c>
      <c r="F7" s="117">
        <v>104.977</v>
      </c>
      <c r="G7" s="117">
        <v>112.075</v>
      </c>
      <c r="H7" s="117">
        <v>224.52099999999999</v>
      </c>
      <c r="I7" s="117">
        <v>181.86199999999999</v>
      </c>
      <c r="J7" s="117">
        <v>187.702</v>
      </c>
      <c r="K7" s="117">
        <v>122.154</v>
      </c>
      <c r="L7" s="117">
        <v>181.697</v>
      </c>
      <c r="M7" s="117">
        <v>130.381</v>
      </c>
      <c r="N7" s="117">
        <v>113.655</v>
      </c>
      <c r="O7" s="117">
        <v>152.178</v>
      </c>
      <c r="P7" s="118">
        <v>1678.877</v>
      </c>
    </row>
    <row r="8" spans="1:16" ht="24.75" customHeight="1">
      <c r="A8" s="98"/>
      <c r="B8" s="119"/>
      <c r="C8" s="115" t="s">
        <v>66</v>
      </c>
      <c r="D8" s="116">
        <v>105.024</v>
      </c>
      <c r="E8" s="117">
        <v>104.45399999999999</v>
      </c>
      <c r="F8" s="117">
        <v>146.36699999999999</v>
      </c>
      <c r="G8" s="117">
        <v>33.686999999999998</v>
      </c>
      <c r="H8" s="117">
        <v>26.245000000000001</v>
      </c>
      <c r="I8" s="117">
        <v>88.947000000000003</v>
      </c>
      <c r="J8" s="117">
        <v>119.444</v>
      </c>
      <c r="K8" s="117">
        <v>122.74299999999999</v>
      </c>
      <c r="L8" s="117">
        <v>60.97</v>
      </c>
      <c r="M8" s="117">
        <v>128.08099999999999</v>
      </c>
      <c r="N8" s="117">
        <v>148.82900000000001</v>
      </c>
      <c r="O8" s="117">
        <v>148.005</v>
      </c>
      <c r="P8" s="118">
        <v>1232.796</v>
      </c>
    </row>
    <row r="9" spans="1:16" ht="24.75" customHeight="1" thickBot="1">
      <c r="A9" s="98"/>
      <c r="B9" s="120" t="s">
        <v>67</v>
      </c>
      <c r="C9" s="121" t="s">
        <v>68</v>
      </c>
      <c r="D9" s="122">
        <v>334.988</v>
      </c>
      <c r="E9" s="123">
        <v>349.32400000000001</v>
      </c>
      <c r="F9" s="123">
        <v>305.96100000000001</v>
      </c>
      <c r="G9" s="123">
        <v>249.83699999999999</v>
      </c>
      <c r="H9" s="123">
        <v>334.43900000000002</v>
      </c>
      <c r="I9" s="123">
        <v>333.52100000000002</v>
      </c>
      <c r="J9" s="122">
        <v>392.99400000000003</v>
      </c>
      <c r="K9" s="122">
        <v>335.32900000000001</v>
      </c>
      <c r="L9" s="122">
        <v>377.89400000000001</v>
      </c>
      <c r="M9" s="122">
        <v>426.56299999999999</v>
      </c>
      <c r="N9" s="122">
        <v>395.49900000000002</v>
      </c>
      <c r="O9" s="122">
        <v>428.57299999999998</v>
      </c>
      <c r="P9" s="124">
        <v>4264.9219999999996</v>
      </c>
    </row>
    <row r="10" spans="1:16" ht="24.75" customHeight="1">
      <c r="A10" s="98"/>
      <c r="B10" s="108"/>
      <c r="C10" s="109" t="s">
        <v>69</v>
      </c>
      <c r="D10" s="110">
        <v>212.30099999999999</v>
      </c>
      <c r="E10" s="111">
        <v>149.13800000000001</v>
      </c>
      <c r="F10" s="111">
        <v>244.28399999999999</v>
      </c>
      <c r="G10" s="111">
        <v>211.124</v>
      </c>
      <c r="H10" s="111">
        <v>121.541</v>
      </c>
      <c r="I10" s="111">
        <v>191.05799999999999</v>
      </c>
      <c r="J10" s="111">
        <v>237.83600000000001</v>
      </c>
      <c r="K10" s="111">
        <v>158.5</v>
      </c>
      <c r="L10" s="111">
        <v>118.246</v>
      </c>
      <c r="M10" s="111">
        <v>139.36699999999999</v>
      </c>
      <c r="N10" s="111">
        <v>209.67699999999999</v>
      </c>
      <c r="O10" s="111">
        <v>318.99400000000003</v>
      </c>
      <c r="P10" s="112">
        <v>2312.0659999999998</v>
      </c>
    </row>
    <row r="11" spans="1:16" ht="24.75" customHeight="1">
      <c r="A11" s="98"/>
      <c r="B11" s="114"/>
      <c r="C11" s="115" t="s">
        <v>70</v>
      </c>
      <c r="D11" s="116">
        <v>279.98500000000001</v>
      </c>
      <c r="E11" s="117">
        <v>234.078</v>
      </c>
      <c r="F11" s="117">
        <v>125.32299999999999</v>
      </c>
      <c r="G11" s="117">
        <v>194.11600000000001</v>
      </c>
      <c r="H11" s="117">
        <v>189.53</v>
      </c>
      <c r="I11" s="117">
        <v>113.551</v>
      </c>
      <c r="J11" s="117">
        <v>136.35900000000001</v>
      </c>
      <c r="K11" s="117">
        <v>149.38200000000001</v>
      </c>
      <c r="L11" s="117">
        <v>49.911999999999999</v>
      </c>
      <c r="M11" s="117">
        <v>102.65</v>
      </c>
      <c r="N11" s="117">
        <v>233.714</v>
      </c>
      <c r="O11" s="117">
        <v>256.64299999999997</v>
      </c>
      <c r="P11" s="118">
        <v>2065.2429999999999</v>
      </c>
    </row>
    <row r="12" spans="1:16" ht="24.75" customHeight="1">
      <c r="A12" s="98"/>
      <c r="B12" s="119"/>
      <c r="C12" s="115" t="s">
        <v>71</v>
      </c>
      <c r="D12" s="116">
        <v>289.904</v>
      </c>
      <c r="E12" s="117">
        <v>284.53699999999998</v>
      </c>
      <c r="F12" s="117">
        <v>208.18299999999999</v>
      </c>
      <c r="G12" s="117">
        <v>297.37099999999998</v>
      </c>
      <c r="H12" s="117">
        <v>351.53399999999999</v>
      </c>
      <c r="I12" s="117">
        <v>242.39</v>
      </c>
      <c r="J12" s="117">
        <v>219.61600000000001</v>
      </c>
      <c r="K12" s="117">
        <v>211.15600000000001</v>
      </c>
      <c r="L12" s="117">
        <v>233.85900000000001</v>
      </c>
      <c r="M12" s="117">
        <v>270.11</v>
      </c>
      <c r="N12" s="117">
        <v>195.80099999999999</v>
      </c>
      <c r="O12" s="117">
        <v>162.583</v>
      </c>
      <c r="P12" s="118">
        <v>2967.0439999999999</v>
      </c>
    </row>
    <row r="13" spans="1:16" ht="24.75" customHeight="1" thickBot="1">
      <c r="A13" s="98"/>
      <c r="B13" s="126" t="s">
        <v>72</v>
      </c>
      <c r="C13" s="127" t="s">
        <v>73</v>
      </c>
      <c r="D13" s="128">
        <v>782.19</v>
      </c>
      <c r="E13" s="129">
        <v>667.75300000000004</v>
      </c>
      <c r="F13" s="129">
        <v>577.79</v>
      </c>
      <c r="G13" s="129">
        <v>702.61099999999999</v>
      </c>
      <c r="H13" s="129">
        <v>662.60500000000002</v>
      </c>
      <c r="I13" s="129">
        <v>546.99900000000002</v>
      </c>
      <c r="J13" s="128">
        <v>593.81100000000004</v>
      </c>
      <c r="K13" s="128">
        <v>519.03800000000001</v>
      </c>
      <c r="L13" s="128">
        <v>402.017</v>
      </c>
      <c r="M13" s="128">
        <v>512.12699999999995</v>
      </c>
      <c r="N13" s="128">
        <v>639.19200000000001</v>
      </c>
      <c r="O13" s="128">
        <v>738.22</v>
      </c>
      <c r="P13" s="130">
        <v>7344.3530000000001</v>
      </c>
    </row>
    <row r="14" spans="1:16" ht="24.75" customHeight="1" thickBot="1">
      <c r="A14" s="98"/>
      <c r="B14" s="131" t="s">
        <v>74</v>
      </c>
      <c r="C14" s="132" t="s">
        <v>75</v>
      </c>
      <c r="D14" s="133">
        <f t="shared" ref="D14:P14" si="0">-(D9-D13)</f>
        <v>447.20200000000006</v>
      </c>
      <c r="E14" s="133">
        <f t="shared" si="0"/>
        <v>318.42900000000003</v>
      </c>
      <c r="F14" s="133">
        <f t="shared" si="0"/>
        <v>271.82899999999995</v>
      </c>
      <c r="G14" s="133">
        <f t="shared" si="0"/>
        <v>452.774</v>
      </c>
      <c r="H14" s="133">
        <f t="shared" si="0"/>
        <v>328.166</v>
      </c>
      <c r="I14" s="133">
        <f t="shared" si="0"/>
        <v>213.47800000000001</v>
      </c>
      <c r="J14" s="133">
        <f t="shared" si="0"/>
        <v>200.81700000000001</v>
      </c>
      <c r="K14" s="133">
        <f t="shared" si="0"/>
        <v>183.709</v>
      </c>
      <c r="L14" s="133">
        <f t="shared" si="0"/>
        <v>24.12299999999999</v>
      </c>
      <c r="M14" s="133">
        <f t="shared" si="0"/>
        <v>85.563999999999965</v>
      </c>
      <c r="N14" s="133">
        <f t="shared" si="0"/>
        <v>243.69299999999998</v>
      </c>
      <c r="O14" s="133">
        <f t="shared" si="0"/>
        <v>309.64700000000005</v>
      </c>
      <c r="P14" s="134">
        <f t="shared" si="0"/>
        <v>3079.4310000000005</v>
      </c>
    </row>
    <row r="15" spans="1:16" ht="15" customHeight="1" thickBot="1">
      <c r="B15" s="364"/>
      <c r="C15" s="364"/>
      <c r="D15" s="135" t="s">
        <v>1</v>
      </c>
      <c r="E15" s="135" t="s">
        <v>1</v>
      </c>
      <c r="F15" s="135" t="s">
        <v>1</v>
      </c>
      <c r="G15" s="135" t="s">
        <v>1</v>
      </c>
      <c r="H15" s="135" t="s">
        <v>1</v>
      </c>
      <c r="I15" s="135" t="s">
        <v>1</v>
      </c>
      <c r="J15" s="135"/>
      <c r="K15" s="135"/>
      <c r="L15" s="135"/>
      <c r="M15" s="135"/>
      <c r="N15" s="135"/>
      <c r="O15" s="135"/>
      <c r="P15" s="135" t="s">
        <v>1</v>
      </c>
    </row>
    <row r="16" spans="1:16" ht="24.75" customHeight="1" thickBot="1">
      <c r="A16" s="98"/>
      <c r="B16" s="136"/>
      <c r="C16" s="137" t="s">
        <v>76</v>
      </c>
      <c r="D16" s="138">
        <f t="shared" ref="D16:P18" si="1">-(D6-D10)</f>
        <v>62.542999999999978</v>
      </c>
      <c r="E16" s="138">
        <f t="shared" si="1"/>
        <v>-8.2630000000000052</v>
      </c>
      <c r="F16" s="138">
        <f t="shared" si="1"/>
        <v>189.667</v>
      </c>
      <c r="G16" s="138">
        <f t="shared" si="1"/>
        <v>107.04899999999999</v>
      </c>
      <c r="H16" s="138">
        <f t="shared" si="1"/>
        <v>37.867999999999995</v>
      </c>
      <c r="I16" s="138">
        <f t="shared" si="1"/>
        <v>128.346</v>
      </c>
      <c r="J16" s="138">
        <f t="shared" si="1"/>
        <v>151.988</v>
      </c>
      <c r="K16" s="138">
        <f t="shared" si="1"/>
        <v>68.067999999999998</v>
      </c>
      <c r="L16" s="138">
        <f t="shared" si="1"/>
        <v>-16.981000000000009</v>
      </c>
      <c r="M16" s="138">
        <f t="shared" si="1"/>
        <v>-28.734000000000009</v>
      </c>
      <c r="N16" s="138">
        <f t="shared" si="1"/>
        <v>76.662000000000006</v>
      </c>
      <c r="O16" s="138">
        <f t="shared" si="1"/>
        <v>190.60400000000004</v>
      </c>
      <c r="P16" s="139">
        <f t="shared" si="1"/>
        <v>958.81699999999978</v>
      </c>
    </row>
    <row r="17" spans="1:16" ht="24.75" customHeight="1" thickBot="1">
      <c r="A17" s="98"/>
      <c r="B17" s="136"/>
      <c r="C17" s="137" t="s">
        <v>77</v>
      </c>
      <c r="D17" s="140">
        <f t="shared" si="1"/>
        <v>199.779</v>
      </c>
      <c r="E17" s="140">
        <f t="shared" si="1"/>
        <v>146.60900000000001</v>
      </c>
      <c r="F17" s="140">
        <f t="shared" si="1"/>
        <v>20.345999999999989</v>
      </c>
      <c r="G17" s="140">
        <f t="shared" si="1"/>
        <v>82.041000000000011</v>
      </c>
      <c r="H17" s="140">
        <f t="shared" si="1"/>
        <v>-34.990999999999985</v>
      </c>
      <c r="I17" s="140">
        <f t="shared" si="1"/>
        <v>-68.310999999999993</v>
      </c>
      <c r="J17" s="140">
        <f t="shared" si="1"/>
        <v>-51.342999999999989</v>
      </c>
      <c r="K17" s="140">
        <f t="shared" si="1"/>
        <v>27.228000000000009</v>
      </c>
      <c r="L17" s="140">
        <f t="shared" si="1"/>
        <v>-131.785</v>
      </c>
      <c r="M17" s="140">
        <f t="shared" si="1"/>
        <v>-27.730999999999995</v>
      </c>
      <c r="N17" s="140">
        <f t="shared" si="1"/>
        <v>120.059</v>
      </c>
      <c r="O17" s="140">
        <f t="shared" si="1"/>
        <v>104.46499999999997</v>
      </c>
      <c r="P17" s="141">
        <f t="shared" si="1"/>
        <v>386.36599999999999</v>
      </c>
    </row>
    <row r="18" spans="1:16" ht="24.75" customHeight="1" thickBot="1">
      <c r="A18" s="98"/>
      <c r="B18" s="136"/>
      <c r="C18" s="137" t="s">
        <v>78</v>
      </c>
      <c r="D18" s="140">
        <f t="shared" si="1"/>
        <v>184.88</v>
      </c>
      <c r="E18" s="140">
        <f t="shared" si="1"/>
        <v>180.08299999999997</v>
      </c>
      <c r="F18" s="140">
        <f t="shared" si="1"/>
        <v>61.816000000000003</v>
      </c>
      <c r="G18" s="140">
        <f t="shared" si="1"/>
        <v>263.68399999999997</v>
      </c>
      <c r="H18" s="140">
        <f t="shared" si="1"/>
        <v>325.28899999999999</v>
      </c>
      <c r="I18" s="140">
        <f t="shared" si="1"/>
        <v>153.44299999999998</v>
      </c>
      <c r="J18" s="140">
        <f t="shared" si="1"/>
        <v>100.17200000000001</v>
      </c>
      <c r="K18" s="140">
        <f t="shared" si="1"/>
        <v>88.413000000000011</v>
      </c>
      <c r="L18" s="140">
        <f t="shared" si="1"/>
        <v>172.88900000000001</v>
      </c>
      <c r="M18" s="140">
        <f t="shared" si="1"/>
        <v>142.02900000000002</v>
      </c>
      <c r="N18" s="140">
        <f t="shared" si="1"/>
        <v>46.97199999999998</v>
      </c>
      <c r="O18" s="140">
        <f t="shared" si="1"/>
        <v>14.578000000000003</v>
      </c>
      <c r="P18" s="141">
        <f t="shared" si="1"/>
        <v>1734.2479999999998</v>
      </c>
    </row>
    <row r="19" spans="1:16" ht="15" customHeight="1" thickBot="1"/>
    <row r="20" spans="1:16" ht="24.95" customHeight="1" thickBot="1">
      <c r="B20" s="136"/>
      <c r="C20" s="137" t="s">
        <v>79</v>
      </c>
      <c r="D20" s="138">
        <v>297.92</v>
      </c>
      <c r="E20" s="138">
        <v>289.50200000000001</v>
      </c>
      <c r="F20" s="138">
        <v>258.06700000000001</v>
      </c>
      <c r="G20" s="138">
        <v>219.62899999999999</v>
      </c>
      <c r="H20" s="138">
        <v>316.24099999999999</v>
      </c>
      <c r="I20" s="138">
        <v>285.31700000000001</v>
      </c>
      <c r="J20" s="138">
        <v>307.529</v>
      </c>
      <c r="K20" s="138">
        <v>255.06399999999999</v>
      </c>
      <c r="L20" s="138">
        <v>304.81</v>
      </c>
      <c r="M20" s="138">
        <v>260.37</v>
      </c>
      <c r="N20" s="138">
        <v>305.01900000000001</v>
      </c>
      <c r="O20" s="138">
        <v>297.50200000000001</v>
      </c>
      <c r="P20" s="139">
        <v>3396.97</v>
      </c>
    </row>
    <row r="21" spans="1:16" ht="24.95" customHeight="1" thickBot="1">
      <c r="B21" s="136"/>
      <c r="C21" s="137" t="s">
        <v>80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</row>
    <row r="22" spans="1:16">
      <c r="I22" s="93" t="s">
        <v>1</v>
      </c>
      <c r="L22" s="93" t="s">
        <v>1</v>
      </c>
      <c r="N22" s="93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FFB5-6420-439B-BFDF-442B04831855}">
  <sheetPr>
    <tabColor indexed="43"/>
  </sheetPr>
  <dimension ref="A1:AF18"/>
  <sheetViews>
    <sheetView topLeftCell="A7" zoomScale="75" zoomScaleNormal="75" zoomScaleSheetLayoutView="50" workbookViewId="0">
      <selection activeCell="C26" sqref="C26"/>
    </sheetView>
  </sheetViews>
  <sheetFormatPr defaultColWidth="12.7109375" defaultRowHeight="15.75"/>
  <cols>
    <col min="1" max="1" width="3.85546875" style="93" customWidth="1"/>
    <col min="2" max="2" width="5.5703125" style="94" customWidth="1"/>
    <col min="3" max="3" width="28.140625" style="93" customWidth="1"/>
    <col min="4" max="16" width="14" style="93" customWidth="1"/>
    <col min="17" max="17" width="13.7109375" style="93" bestFit="1" customWidth="1"/>
    <col min="18" max="19" width="12.7109375" style="93"/>
    <col min="20" max="20" width="17.140625" style="93" customWidth="1"/>
    <col min="21" max="21" width="8.85546875" style="93" customWidth="1"/>
    <col min="22" max="22" width="12.7109375" style="93"/>
    <col min="23" max="23" width="14.85546875" style="93" customWidth="1"/>
    <col min="24" max="27" width="22.42578125" style="93" customWidth="1"/>
    <col min="28" max="28" width="25.28515625" style="93" customWidth="1"/>
    <col min="29" max="29" width="6.28515625" style="93" customWidth="1"/>
    <col min="30" max="255" width="12.7109375" style="93"/>
    <col min="256" max="256" width="3.85546875" style="93" customWidth="1"/>
    <col min="257" max="257" width="5.5703125" style="93" customWidth="1"/>
    <col min="258" max="258" width="28.140625" style="93" customWidth="1"/>
    <col min="259" max="271" width="14" style="93" customWidth="1"/>
    <col min="272" max="272" width="3.85546875" style="93" customWidth="1"/>
    <col min="273" max="273" width="13.7109375" style="93" bestFit="1" customWidth="1"/>
    <col min="274" max="275" width="12.7109375" style="93"/>
    <col min="276" max="276" width="17.140625" style="93" customWidth="1"/>
    <col min="277" max="277" width="8.85546875" style="93" customWidth="1"/>
    <col min="278" max="278" width="12.7109375" style="93"/>
    <col min="279" max="279" width="14.85546875" style="93" customWidth="1"/>
    <col min="280" max="283" width="22.42578125" style="93" customWidth="1"/>
    <col min="284" max="284" width="25.28515625" style="93" customWidth="1"/>
    <col min="285" max="285" width="6.28515625" style="93" customWidth="1"/>
    <col min="286" max="511" width="12.7109375" style="93"/>
    <col min="512" max="512" width="3.85546875" style="93" customWidth="1"/>
    <col min="513" max="513" width="5.5703125" style="93" customWidth="1"/>
    <col min="514" max="514" width="28.140625" style="93" customWidth="1"/>
    <col min="515" max="527" width="14" style="93" customWidth="1"/>
    <col min="528" max="528" width="3.85546875" style="93" customWidth="1"/>
    <col min="529" max="529" width="13.7109375" style="93" bestFit="1" customWidth="1"/>
    <col min="530" max="531" width="12.7109375" style="93"/>
    <col min="532" max="532" width="17.140625" style="93" customWidth="1"/>
    <col min="533" max="533" width="8.85546875" style="93" customWidth="1"/>
    <col min="534" max="534" width="12.7109375" style="93"/>
    <col min="535" max="535" width="14.85546875" style="93" customWidth="1"/>
    <col min="536" max="539" width="22.42578125" style="93" customWidth="1"/>
    <col min="540" max="540" width="25.28515625" style="93" customWidth="1"/>
    <col min="541" max="541" width="6.28515625" style="93" customWidth="1"/>
    <col min="542" max="767" width="12.7109375" style="93"/>
    <col min="768" max="768" width="3.85546875" style="93" customWidth="1"/>
    <col min="769" max="769" width="5.5703125" style="93" customWidth="1"/>
    <col min="770" max="770" width="28.140625" style="93" customWidth="1"/>
    <col min="771" max="783" width="14" style="93" customWidth="1"/>
    <col min="784" max="784" width="3.85546875" style="93" customWidth="1"/>
    <col min="785" max="785" width="13.7109375" style="93" bestFit="1" customWidth="1"/>
    <col min="786" max="787" width="12.7109375" style="93"/>
    <col min="788" max="788" width="17.140625" style="93" customWidth="1"/>
    <col min="789" max="789" width="8.85546875" style="93" customWidth="1"/>
    <col min="790" max="790" width="12.7109375" style="93"/>
    <col min="791" max="791" width="14.85546875" style="93" customWidth="1"/>
    <col min="792" max="795" width="22.42578125" style="93" customWidth="1"/>
    <col min="796" max="796" width="25.28515625" style="93" customWidth="1"/>
    <col min="797" max="797" width="6.28515625" style="93" customWidth="1"/>
    <col min="798" max="1023" width="12.7109375" style="93"/>
    <col min="1024" max="1024" width="3.85546875" style="93" customWidth="1"/>
    <col min="1025" max="1025" width="5.5703125" style="93" customWidth="1"/>
    <col min="1026" max="1026" width="28.140625" style="93" customWidth="1"/>
    <col min="1027" max="1039" width="14" style="93" customWidth="1"/>
    <col min="1040" max="1040" width="3.85546875" style="93" customWidth="1"/>
    <col min="1041" max="1041" width="13.7109375" style="93" bestFit="1" customWidth="1"/>
    <col min="1042" max="1043" width="12.7109375" style="93"/>
    <col min="1044" max="1044" width="17.140625" style="93" customWidth="1"/>
    <col min="1045" max="1045" width="8.85546875" style="93" customWidth="1"/>
    <col min="1046" max="1046" width="12.7109375" style="93"/>
    <col min="1047" max="1047" width="14.85546875" style="93" customWidth="1"/>
    <col min="1048" max="1051" width="22.42578125" style="93" customWidth="1"/>
    <col min="1052" max="1052" width="25.28515625" style="93" customWidth="1"/>
    <col min="1053" max="1053" width="6.28515625" style="93" customWidth="1"/>
    <col min="1054" max="1279" width="12.7109375" style="93"/>
    <col min="1280" max="1280" width="3.85546875" style="93" customWidth="1"/>
    <col min="1281" max="1281" width="5.5703125" style="93" customWidth="1"/>
    <col min="1282" max="1282" width="28.140625" style="93" customWidth="1"/>
    <col min="1283" max="1295" width="14" style="93" customWidth="1"/>
    <col min="1296" max="1296" width="3.85546875" style="93" customWidth="1"/>
    <col min="1297" max="1297" width="13.7109375" style="93" bestFit="1" customWidth="1"/>
    <col min="1298" max="1299" width="12.7109375" style="93"/>
    <col min="1300" max="1300" width="17.140625" style="93" customWidth="1"/>
    <col min="1301" max="1301" width="8.85546875" style="93" customWidth="1"/>
    <col min="1302" max="1302" width="12.7109375" style="93"/>
    <col min="1303" max="1303" width="14.85546875" style="93" customWidth="1"/>
    <col min="1304" max="1307" width="22.42578125" style="93" customWidth="1"/>
    <col min="1308" max="1308" width="25.28515625" style="93" customWidth="1"/>
    <col min="1309" max="1309" width="6.28515625" style="93" customWidth="1"/>
    <col min="1310" max="1535" width="12.7109375" style="93"/>
    <col min="1536" max="1536" width="3.85546875" style="93" customWidth="1"/>
    <col min="1537" max="1537" width="5.5703125" style="93" customWidth="1"/>
    <col min="1538" max="1538" width="28.140625" style="93" customWidth="1"/>
    <col min="1539" max="1551" width="14" style="93" customWidth="1"/>
    <col min="1552" max="1552" width="3.85546875" style="93" customWidth="1"/>
    <col min="1553" max="1553" width="13.7109375" style="93" bestFit="1" customWidth="1"/>
    <col min="1554" max="1555" width="12.7109375" style="93"/>
    <col min="1556" max="1556" width="17.140625" style="93" customWidth="1"/>
    <col min="1557" max="1557" width="8.85546875" style="93" customWidth="1"/>
    <col min="1558" max="1558" width="12.7109375" style="93"/>
    <col min="1559" max="1559" width="14.85546875" style="93" customWidth="1"/>
    <col min="1560" max="1563" width="22.42578125" style="93" customWidth="1"/>
    <col min="1564" max="1564" width="25.28515625" style="93" customWidth="1"/>
    <col min="1565" max="1565" width="6.28515625" style="93" customWidth="1"/>
    <col min="1566" max="1791" width="12.7109375" style="93"/>
    <col min="1792" max="1792" width="3.85546875" style="93" customWidth="1"/>
    <col min="1793" max="1793" width="5.5703125" style="93" customWidth="1"/>
    <col min="1794" max="1794" width="28.140625" style="93" customWidth="1"/>
    <col min="1795" max="1807" width="14" style="93" customWidth="1"/>
    <col min="1808" max="1808" width="3.85546875" style="93" customWidth="1"/>
    <col min="1809" max="1809" width="13.7109375" style="93" bestFit="1" customWidth="1"/>
    <col min="1810" max="1811" width="12.7109375" style="93"/>
    <col min="1812" max="1812" width="17.140625" style="93" customWidth="1"/>
    <col min="1813" max="1813" width="8.85546875" style="93" customWidth="1"/>
    <col min="1814" max="1814" width="12.7109375" style="93"/>
    <col min="1815" max="1815" width="14.85546875" style="93" customWidth="1"/>
    <col min="1816" max="1819" width="22.42578125" style="93" customWidth="1"/>
    <col min="1820" max="1820" width="25.28515625" style="93" customWidth="1"/>
    <col min="1821" max="1821" width="6.28515625" style="93" customWidth="1"/>
    <col min="1822" max="2047" width="12.7109375" style="93"/>
    <col min="2048" max="2048" width="3.85546875" style="93" customWidth="1"/>
    <col min="2049" max="2049" width="5.5703125" style="93" customWidth="1"/>
    <col min="2050" max="2050" width="28.140625" style="93" customWidth="1"/>
    <col min="2051" max="2063" width="14" style="93" customWidth="1"/>
    <col min="2064" max="2064" width="3.85546875" style="93" customWidth="1"/>
    <col min="2065" max="2065" width="13.7109375" style="93" bestFit="1" customWidth="1"/>
    <col min="2066" max="2067" width="12.7109375" style="93"/>
    <col min="2068" max="2068" width="17.140625" style="93" customWidth="1"/>
    <col min="2069" max="2069" width="8.85546875" style="93" customWidth="1"/>
    <col min="2070" max="2070" width="12.7109375" style="93"/>
    <col min="2071" max="2071" width="14.85546875" style="93" customWidth="1"/>
    <col min="2072" max="2075" width="22.42578125" style="93" customWidth="1"/>
    <col min="2076" max="2076" width="25.28515625" style="93" customWidth="1"/>
    <col min="2077" max="2077" width="6.28515625" style="93" customWidth="1"/>
    <col min="2078" max="2303" width="12.7109375" style="93"/>
    <col min="2304" max="2304" width="3.85546875" style="93" customWidth="1"/>
    <col min="2305" max="2305" width="5.5703125" style="93" customWidth="1"/>
    <col min="2306" max="2306" width="28.140625" style="93" customWidth="1"/>
    <col min="2307" max="2319" width="14" style="93" customWidth="1"/>
    <col min="2320" max="2320" width="3.85546875" style="93" customWidth="1"/>
    <col min="2321" max="2321" width="13.7109375" style="93" bestFit="1" customWidth="1"/>
    <col min="2322" max="2323" width="12.7109375" style="93"/>
    <col min="2324" max="2324" width="17.140625" style="93" customWidth="1"/>
    <col min="2325" max="2325" width="8.85546875" style="93" customWidth="1"/>
    <col min="2326" max="2326" width="12.7109375" style="93"/>
    <col min="2327" max="2327" width="14.85546875" style="93" customWidth="1"/>
    <col min="2328" max="2331" width="22.42578125" style="93" customWidth="1"/>
    <col min="2332" max="2332" width="25.28515625" style="93" customWidth="1"/>
    <col min="2333" max="2333" width="6.28515625" style="93" customWidth="1"/>
    <col min="2334" max="2559" width="12.7109375" style="93"/>
    <col min="2560" max="2560" width="3.85546875" style="93" customWidth="1"/>
    <col min="2561" max="2561" width="5.5703125" style="93" customWidth="1"/>
    <col min="2562" max="2562" width="28.140625" style="93" customWidth="1"/>
    <col min="2563" max="2575" width="14" style="93" customWidth="1"/>
    <col min="2576" max="2576" width="3.85546875" style="93" customWidth="1"/>
    <col min="2577" max="2577" width="13.7109375" style="93" bestFit="1" customWidth="1"/>
    <col min="2578" max="2579" width="12.7109375" style="93"/>
    <col min="2580" max="2580" width="17.140625" style="93" customWidth="1"/>
    <col min="2581" max="2581" width="8.85546875" style="93" customWidth="1"/>
    <col min="2582" max="2582" width="12.7109375" style="93"/>
    <col min="2583" max="2583" width="14.85546875" style="93" customWidth="1"/>
    <col min="2584" max="2587" width="22.42578125" style="93" customWidth="1"/>
    <col min="2588" max="2588" width="25.28515625" style="93" customWidth="1"/>
    <col min="2589" max="2589" width="6.28515625" style="93" customWidth="1"/>
    <col min="2590" max="2815" width="12.7109375" style="93"/>
    <col min="2816" max="2816" width="3.85546875" style="93" customWidth="1"/>
    <col min="2817" max="2817" width="5.5703125" style="93" customWidth="1"/>
    <col min="2818" max="2818" width="28.140625" style="93" customWidth="1"/>
    <col min="2819" max="2831" width="14" style="93" customWidth="1"/>
    <col min="2832" max="2832" width="3.85546875" style="93" customWidth="1"/>
    <col min="2833" max="2833" width="13.7109375" style="93" bestFit="1" customWidth="1"/>
    <col min="2834" max="2835" width="12.7109375" style="93"/>
    <col min="2836" max="2836" width="17.140625" style="93" customWidth="1"/>
    <col min="2837" max="2837" width="8.85546875" style="93" customWidth="1"/>
    <col min="2838" max="2838" width="12.7109375" style="93"/>
    <col min="2839" max="2839" width="14.85546875" style="93" customWidth="1"/>
    <col min="2840" max="2843" width="22.42578125" style="93" customWidth="1"/>
    <col min="2844" max="2844" width="25.28515625" style="93" customWidth="1"/>
    <col min="2845" max="2845" width="6.28515625" style="93" customWidth="1"/>
    <col min="2846" max="3071" width="12.7109375" style="93"/>
    <col min="3072" max="3072" width="3.85546875" style="93" customWidth="1"/>
    <col min="3073" max="3073" width="5.5703125" style="93" customWidth="1"/>
    <col min="3074" max="3074" width="28.140625" style="93" customWidth="1"/>
    <col min="3075" max="3087" width="14" style="93" customWidth="1"/>
    <col min="3088" max="3088" width="3.85546875" style="93" customWidth="1"/>
    <col min="3089" max="3089" width="13.7109375" style="93" bestFit="1" customWidth="1"/>
    <col min="3090" max="3091" width="12.7109375" style="93"/>
    <col min="3092" max="3092" width="17.140625" style="93" customWidth="1"/>
    <col min="3093" max="3093" width="8.85546875" style="93" customWidth="1"/>
    <col min="3094" max="3094" width="12.7109375" style="93"/>
    <col min="3095" max="3095" width="14.85546875" style="93" customWidth="1"/>
    <col min="3096" max="3099" width="22.42578125" style="93" customWidth="1"/>
    <col min="3100" max="3100" width="25.28515625" style="93" customWidth="1"/>
    <col min="3101" max="3101" width="6.28515625" style="93" customWidth="1"/>
    <col min="3102" max="3327" width="12.7109375" style="93"/>
    <col min="3328" max="3328" width="3.85546875" style="93" customWidth="1"/>
    <col min="3329" max="3329" width="5.5703125" style="93" customWidth="1"/>
    <col min="3330" max="3330" width="28.140625" style="93" customWidth="1"/>
    <col min="3331" max="3343" width="14" style="93" customWidth="1"/>
    <col min="3344" max="3344" width="3.85546875" style="93" customWidth="1"/>
    <col min="3345" max="3345" width="13.7109375" style="93" bestFit="1" customWidth="1"/>
    <col min="3346" max="3347" width="12.7109375" style="93"/>
    <col min="3348" max="3348" width="17.140625" style="93" customWidth="1"/>
    <col min="3349" max="3349" width="8.85546875" style="93" customWidth="1"/>
    <col min="3350" max="3350" width="12.7109375" style="93"/>
    <col min="3351" max="3351" width="14.85546875" style="93" customWidth="1"/>
    <col min="3352" max="3355" width="22.42578125" style="93" customWidth="1"/>
    <col min="3356" max="3356" width="25.28515625" style="93" customWidth="1"/>
    <col min="3357" max="3357" width="6.28515625" style="93" customWidth="1"/>
    <col min="3358" max="3583" width="12.7109375" style="93"/>
    <col min="3584" max="3584" width="3.85546875" style="93" customWidth="1"/>
    <col min="3585" max="3585" width="5.5703125" style="93" customWidth="1"/>
    <col min="3586" max="3586" width="28.140625" style="93" customWidth="1"/>
    <col min="3587" max="3599" width="14" style="93" customWidth="1"/>
    <col min="3600" max="3600" width="3.85546875" style="93" customWidth="1"/>
    <col min="3601" max="3601" width="13.7109375" style="93" bestFit="1" customWidth="1"/>
    <col min="3602" max="3603" width="12.7109375" style="93"/>
    <col min="3604" max="3604" width="17.140625" style="93" customWidth="1"/>
    <col min="3605" max="3605" width="8.85546875" style="93" customWidth="1"/>
    <col min="3606" max="3606" width="12.7109375" style="93"/>
    <col min="3607" max="3607" width="14.85546875" style="93" customWidth="1"/>
    <col min="3608" max="3611" width="22.42578125" style="93" customWidth="1"/>
    <col min="3612" max="3612" width="25.28515625" style="93" customWidth="1"/>
    <col min="3613" max="3613" width="6.28515625" style="93" customWidth="1"/>
    <col min="3614" max="3839" width="12.7109375" style="93"/>
    <col min="3840" max="3840" width="3.85546875" style="93" customWidth="1"/>
    <col min="3841" max="3841" width="5.5703125" style="93" customWidth="1"/>
    <col min="3842" max="3842" width="28.140625" style="93" customWidth="1"/>
    <col min="3843" max="3855" width="14" style="93" customWidth="1"/>
    <col min="3856" max="3856" width="3.85546875" style="93" customWidth="1"/>
    <col min="3857" max="3857" width="13.7109375" style="93" bestFit="1" customWidth="1"/>
    <col min="3858" max="3859" width="12.7109375" style="93"/>
    <col min="3860" max="3860" width="17.140625" style="93" customWidth="1"/>
    <col min="3861" max="3861" width="8.85546875" style="93" customWidth="1"/>
    <col min="3862" max="3862" width="12.7109375" style="93"/>
    <col min="3863" max="3863" width="14.85546875" style="93" customWidth="1"/>
    <col min="3864" max="3867" width="22.42578125" style="93" customWidth="1"/>
    <col min="3868" max="3868" width="25.28515625" style="93" customWidth="1"/>
    <col min="3869" max="3869" width="6.28515625" style="93" customWidth="1"/>
    <col min="3870" max="4095" width="12.7109375" style="93"/>
    <col min="4096" max="4096" width="3.85546875" style="93" customWidth="1"/>
    <col min="4097" max="4097" width="5.5703125" style="93" customWidth="1"/>
    <col min="4098" max="4098" width="28.140625" style="93" customWidth="1"/>
    <col min="4099" max="4111" width="14" style="93" customWidth="1"/>
    <col min="4112" max="4112" width="3.85546875" style="93" customWidth="1"/>
    <col min="4113" max="4113" width="13.7109375" style="93" bestFit="1" customWidth="1"/>
    <col min="4114" max="4115" width="12.7109375" style="93"/>
    <col min="4116" max="4116" width="17.140625" style="93" customWidth="1"/>
    <col min="4117" max="4117" width="8.85546875" style="93" customWidth="1"/>
    <col min="4118" max="4118" width="12.7109375" style="93"/>
    <col min="4119" max="4119" width="14.85546875" style="93" customWidth="1"/>
    <col min="4120" max="4123" width="22.42578125" style="93" customWidth="1"/>
    <col min="4124" max="4124" width="25.28515625" style="93" customWidth="1"/>
    <col min="4125" max="4125" width="6.28515625" style="93" customWidth="1"/>
    <col min="4126" max="4351" width="12.7109375" style="93"/>
    <col min="4352" max="4352" width="3.85546875" style="93" customWidth="1"/>
    <col min="4353" max="4353" width="5.5703125" style="93" customWidth="1"/>
    <col min="4354" max="4354" width="28.140625" style="93" customWidth="1"/>
    <col min="4355" max="4367" width="14" style="93" customWidth="1"/>
    <col min="4368" max="4368" width="3.85546875" style="93" customWidth="1"/>
    <col min="4369" max="4369" width="13.7109375" style="93" bestFit="1" customWidth="1"/>
    <col min="4370" max="4371" width="12.7109375" style="93"/>
    <col min="4372" max="4372" width="17.140625" style="93" customWidth="1"/>
    <col min="4373" max="4373" width="8.85546875" style="93" customWidth="1"/>
    <col min="4374" max="4374" width="12.7109375" style="93"/>
    <col min="4375" max="4375" width="14.85546875" style="93" customWidth="1"/>
    <col min="4376" max="4379" width="22.42578125" style="93" customWidth="1"/>
    <col min="4380" max="4380" width="25.28515625" style="93" customWidth="1"/>
    <col min="4381" max="4381" width="6.28515625" style="93" customWidth="1"/>
    <col min="4382" max="4607" width="12.7109375" style="93"/>
    <col min="4608" max="4608" width="3.85546875" style="93" customWidth="1"/>
    <col min="4609" max="4609" width="5.5703125" style="93" customWidth="1"/>
    <col min="4610" max="4610" width="28.140625" style="93" customWidth="1"/>
    <col min="4611" max="4623" width="14" style="93" customWidth="1"/>
    <col min="4624" max="4624" width="3.85546875" style="93" customWidth="1"/>
    <col min="4625" max="4625" width="13.7109375" style="93" bestFit="1" customWidth="1"/>
    <col min="4626" max="4627" width="12.7109375" style="93"/>
    <col min="4628" max="4628" width="17.140625" style="93" customWidth="1"/>
    <col min="4629" max="4629" width="8.85546875" style="93" customWidth="1"/>
    <col min="4630" max="4630" width="12.7109375" style="93"/>
    <col min="4631" max="4631" width="14.85546875" style="93" customWidth="1"/>
    <col min="4632" max="4635" width="22.42578125" style="93" customWidth="1"/>
    <col min="4636" max="4636" width="25.28515625" style="93" customWidth="1"/>
    <col min="4637" max="4637" width="6.28515625" style="93" customWidth="1"/>
    <col min="4638" max="4863" width="12.7109375" style="93"/>
    <col min="4864" max="4864" width="3.85546875" style="93" customWidth="1"/>
    <col min="4865" max="4865" width="5.5703125" style="93" customWidth="1"/>
    <col min="4866" max="4866" width="28.140625" style="93" customWidth="1"/>
    <col min="4867" max="4879" width="14" style="93" customWidth="1"/>
    <col min="4880" max="4880" width="3.85546875" style="93" customWidth="1"/>
    <col min="4881" max="4881" width="13.7109375" style="93" bestFit="1" customWidth="1"/>
    <col min="4882" max="4883" width="12.7109375" style="93"/>
    <col min="4884" max="4884" width="17.140625" style="93" customWidth="1"/>
    <col min="4885" max="4885" width="8.85546875" style="93" customWidth="1"/>
    <col min="4886" max="4886" width="12.7109375" style="93"/>
    <col min="4887" max="4887" width="14.85546875" style="93" customWidth="1"/>
    <col min="4888" max="4891" width="22.42578125" style="93" customWidth="1"/>
    <col min="4892" max="4892" width="25.28515625" style="93" customWidth="1"/>
    <col min="4893" max="4893" width="6.28515625" style="93" customWidth="1"/>
    <col min="4894" max="5119" width="12.7109375" style="93"/>
    <col min="5120" max="5120" width="3.85546875" style="93" customWidth="1"/>
    <col min="5121" max="5121" width="5.5703125" style="93" customWidth="1"/>
    <col min="5122" max="5122" width="28.140625" style="93" customWidth="1"/>
    <col min="5123" max="5135" width="14" style="93" customWidth="1"/>
    <col min="5136" max="5136" width="3.85546875" style="93" customWidth="1"/>
    <col min="5137" max="5137" width="13.7109375" style="93" bestFit="1" customWidth="1"/>
    <col min="5138" max="5139" width="12.7109375" style="93"/>
    <col min="5140" max="5140" width="17.140625" style="93" customWidth="1"/>
    <col min="5141" max="5141" width="8.85546875" style="93" customWidth="1"/>
    <col min="5142" max="5142" width="12.7109375" style="93"/>
    <col min="5143" max="5143" width="14.85546875" style="93" customWidth="1"/>
    <col min="5144" max="5147" width="22.42578125" style="93" customWidth="1"/>
    <col min="5148" max="5148" width="25.28515625" style="93" customWidth="1"/>
    <col min="5149" max="5149" width="6.28515625" style="93" customWidth="1"/>
    <col min="5150" max="5375" width="12.7109375" style="93"/>
    <col min="5376" max="5376" width="3.85546875" style="93" customWidth="1"/>
    <col min="5377" max="5377" width="5.5703125" style="93" customWidth="1"/>
    <col min="5378" max="5378" width="28.140625" style="93" customWidth="1"/>
    <col min="5379" max="5391" width="14" style="93" customWidth="1"/>
    <col min="5392" max="5392" width="3.85546875" style="93" customWidth="1"/>
    <col min="5393" max="5393" width="13.7109375" style="93" bestFit="1" customWidth="1"/>
    <col min="5394" max="5395" width="12.7109375" style="93"/>
    <col min="5396" max="5396" width="17.140625" style="93" customWidth="1"/>
    <col min="5397" max="5397" width="8.85546875" style="93" customWidth="1"/>
    <col min="5398" max="5398" width="12.7109375" style="93"/>
    <col min="5399" max="5399" width="14.85546875" style="93" customWidth="1"/>
    <col min="5400" max="5403" width="22.42578125" style="93" customWidth="1"/>
    <col min="5404" max="5404" width="25.28515625" style="93" customWidth="1"/>
    <col min="5405" max="5405" width="6.28515625" style="93" customWidth="1"/>
    <col min="5406" max="5631" width="12.7109375" style="93"/>
    <col min="5632" max="5632" width="3.85546875" style="93" customWidth="1"/>
    <col min="5633" max="5633" width="5.5703125" style="93" customWidth="1"/>
    <col min="5634" max="5634" width="28.140625" style="93" customWidth="1"/>
    <col min="5635" max="5647" width="14" style="93" customWidth="1"/>
    <col min="5648" max="5648" width="3.85546875" style="93" customWidth="1"/>
    <col min="5649" max="5649" width="13.7109375" style="93" bestFit="1" customWidth="1"/>
    <col min="5650" max="5651" width="12.7109375" style="93"/>
    <col min="5652" max="5652" width="17.140625" style="93" customWidth="1"/>
    <col min="5653" max="5653" width="8.85546875" style="93" customWidth="1"/>
    <col min="5654" max="5654" width="12.7109375" style="93"/>
    <col min="5655" max="5655" width="14.85546875" style="93" customWidth="1"/>
    <col min="5656" max="5659" width="22.42578125" style="93" customWidth="1"/>
    <col min="5660" max="5660" width="25.28515625" style="93" customWidth="1"/>
    <col min="5661" max="5661" width="6.28515625" style="93" customWidth="1"/>
    <col min="5662" max="5887" width="12.7109375" style="93"/>
    <col min="5888" max="5888" width="3.85546875" style="93" customWidth="1"/>
    <col min="5889" max="5889" width="5.5703125" style="93" customWidth="1"/>
    <col min="5890" max="5890" width="28.140625" style="93" customWidth="1"/>
    <col min="5891" max="5903" width="14" style="93" customWidth="1"/>
    <col min="5904" max="5904" width="3.85546875" style="93" customWidth="1"/>
    <col min="5905" max="5905" width="13.7109375" style="93" bestFit="1" customWidth="1"/>
    <col min="5906" max="5907" width="12.7109375" style="93"/>
    <col min="5908" max="5908" width="17.140625" style="93" customWidth="1"/>
    <col min="5909" max="5909" width="8.85546875" style="93" customWidth="1"/>
    <col min="5910" max="5910" width="12.7109375" style="93"/>
    <col min="5911" max="5911" width="14.85546875" style="93" customWidth="1"/>
    <col min="5912" max="5915" width="22.42578125" style="93" customWidth="1"/>
    <col min="5916" max="5916" width="25.28515625" style="93" customWidth="1"/>
    <col min="5917" max="5917" width="6.28515625" style="93" customWidth="1"/>
    <col min="5918" max="6143" width="12.7109375" style="93"/>
    <col min="6144" max="6144" width="3.85546875" style="93" customWidth="1"/>
    <col min="6145" max="6145" width="5.5703125" style="93" customWidth="1"/>
    <col min="6146" max="6146" width="28.140625" style="93" customWidth="1"/>
    <col min="6147" max="6159" width="14" style="93" customWidth="1"/>
    <col min="6160" max="6160" width="3.85546875" style="93" customWidth="1"/>
    <col min="6161" max="6161" width="13.7109375" style="93" bestFit="1" customWidth="1"/>
    <col min="6162" max="6163" width="12.7109375" style="93"/>
    <col min="6164" max="6164" width="17.140625" style="93" customWidth="1"/>
    <col min="6165" max="6165" width="8.85546875" style="93" customWidth="1"/>
    <col min="6166" max="6166" width="12.7109375" style="93"/>
    <col min="6167" max="6167" width="14.85546875" style="93" customWidth="1"/>
    <col min="6168" max="6171" width="22.42578125" style="93" customWidth="1"/>
    <col min="6172" max="6172" width="25.28515625" style="93" customWidth="1"/>
    <col min="6173" max="6173" width="6.28515625" style="93" customWidth="1"/>
    <col min="6174" max="6399" width="12.7109375" style="93"/>
    <col min="6400" max="6400" width="3.85546875" style="93" customWidth="1"/>
    <col min="6401" max="6401" width="5.5703125" style="93" customWidth="1"/>
    <col min="6402" max="6402" width="28.140625" style="93" customWidth="1"/>
    <col min="6403" max="6415" width="14" style="93" customWidth="1"/>
    <col min="6416" max="6416" width="3.85546875" style="93" customWidth="1"/>
    <col min="6417" max="6417" width="13.7109375" style="93" bestFit="1" customWidth="1"/>
    <col min="6418" max="6419" width="12.7109375" style="93"/>
    <col min="6420" max="6420" width="17.140625" style="93" customWidth="1"/>
    <col min="6421" max="6421" width="8.85546875" style="93" customWidth="1"/>
    <col min="6422" max="6422" width="12.7109375" style="93"/>
    <col min="6423" max="6423" width="14.85546875" style="93" customWidth="1"/>
    <col min="6424" max="6427" width="22.42578125" style="93" customWidth="1"/>
    <col min="6428" max="6428" width="25.28515625" style="93" customWidth="1"/>
    <col min="6429" max="6429" width="6.28515625" style="93" customWidth="1"/>
    <col min="6430" max="6655" width="12.7109375" style="93"/>
    <col min="6656" max="6656" width="3.85546875" style="93" customWidth="1"/>
    <col min="6657" max="6657" width="5.5703125" style="93" customWidth="1"/>
    <col min="6658" max="6658" width="28.140625" style="93" customWidth="1"/>
    <col min="6659" max="6671" width="14" style="93" customWidth="1"/>
    <col min="6672" max="6672" width="3.85546875" style="93" customWidth="1"/>
    <col min="6673" max="6673" width="13.7109375" style="93" bestFit="1" customWidth="1"/>
    <col min="6674" max="6675" width="12.7109375" style="93"/>
    <col min="6676" max="6676" width="17.140625" style="93" customWidth="1"/>
    <col min="6677" max="6677" width="8.85546875" style="93" customWidth="1"/>
    <col min="6678" max="6678" width="12.7109375" style="93"/>
    <col min="6679" max="6679" width="14.85546875" style="93" customWidth="1"/>
    <col min="6680" max="6683" width="22.42578125" style="93" customWidth="1"/>
    <col min="6684" max="6684" width="25.28515625" style="93" customWidth="1"/>
    <col min="6685" max="6685" width="6.28515625" style="93" customWidth="1"/>
    <col min="6686" max="6911" width="12.7109375" style="93"/>
    <col min="6912" max="6912" width="3.85546875" style="93" customWidth="1"/>
    <col min="6913" max="6913" width="5.5703125" style="93" customWidth="1"/>
    <col min="6914" max="6914" width="28.140625" style="93" customWidth="1"/>
    <col min="6915" max="6927" width="14" style="93" customWidth="1"/>
    <col min="6928" max="6928" width="3.85546875" style="93" customWidth="1"/>
    <col min="6929" max="6929" width="13.7109375" style="93" bestFit="1" customWidth="1"/>
    <col min="6930" max="6931" width="12.7109375" style="93"/>
    <col min="6932" max="6932" width="17.140625" style="93" customWidth="1"/>
    <col min="6933" max="6933" width="8.85546875" style="93" customWidth="1"/>
    <col min="6934" max="6934" width="12.7109375" style="93"/>
    <col min="6935" max="6935" width="14.85546875" style="93" customWidth="1"/>
    <col min="6936" max="6939" width="22.42578125" style="93" customWidth="1"/>
    <col min="6940" max="6940" width="25.28515625" style="93" customWidth="1"/>
    <col min="6941" max="6941" width="6.28515625" style="93" customWidth="1"/>
    <col min="6942" max="7167" width="12.7109375" style="93"/>
    <col min="7168" max="7168" width="3.85546875" style="93" customWidth="1"/>
    <col min="7169" max="7169" width="5.5703125" style="93" customWidth="1"/>
    <col min="7170" max="7170" width="28.140625" style="93" customWidth="1"/>
    <col min="7171" max="7183" width="14" style="93" customWidth="1"/>
    <col min="7184" max="7184" width="3.85546875" style="93" customWidth="1"/>
    <col min="7185" max="7185" width="13.7109375" style="93" bestFit="1" customWidth="1"/>
    <col min="7186" max="7187" width="12.7109375" style="93"/>
    <col min="7188" max="7188" width="17.140625" style="93" customWidth="1"/>
    <col min="7189" max="7189" width="8.85546875" style="93" customWidth="1"/>
    <col min="7190" max="7190" width="12.7109375" style="93"/>
    <col min="7191" max="7191" width="14.85546875" style="93" customWidth="1"/>
    <col min="7192" max="7195" width="22.42578125" style="93" customWidth="1"/>
    <col min="7196" max="7196" width="25.28515625" style="93" customWidth="1"/>
    <col min="7197" max="7197" width="6.28515625" style="93" customWidth="1"/>
    <col min="7198" max="7423" width="12.7109375" style="93"/>
    <col min="7424" max="7424" width="3.85546875" style="93" customWidth="1"/>
    <col min="7425" max="7425" width="5.5703125" style="93" customWidth="1"/>
    <col min="7426" max="7426" width="28.140625" style="93" customWidth="1"/>
    <col min="7427" max="7439" width="14" style="93" customWidth="1"/>
    <col min="7440" max="7440" width="3.85546875" style="93" customWidth="1"/>
    <col min="7441" max="7441" width="13.7109375" style="93" bestFit="1" customWidth="1"/>
    <col min="7442" max="7443" width="12.7109375" style="93"/>
    <col min="7444" max="7444" width="17.140625" style="93" customWidth="1"/>
    <col min="7445" max="7445" width="8.85546875" style="93" customWidth="1"/>
    <col min="7446" max="7446" width="12.7109375" style="93"/>
    <col min="7447" max="7447" width="14.85546875" style="93" customWidth="1"/>
    <col min="7448" max="7451" width="22.42578125" style="93" customWidth="1"/>
    <col min="7452" max="7452" width="25.28515625" style="93" customWidth="1"/>
    <col min="7453" max="7453" width="6.28515625" style="93" customWidth="1"/>
    <col min="7454" max="7679" width="12.7109375" style="93"/>
    <col min="7680" max="7680" width="3.85546875" style="93" customWidth="1"/>
    <col min="7681" max="7681" width="5.5703125" style="93" customWidth="1"/>
    <col min="7682" max="7682" width="28.140625" style="93" customWidth="1"/>
    <col min="7683" max="7695" width="14" style="93" customWidth="1"/>
    <col min="7696" max="7696" width="3.85546875" style="93" customWidth="1"/>
    <col min="7697" max="7697" width="13.7109375" style="93" bestFit="1" customWidth="1"/>
    <col min="7698" max="7699" width="12.7109375" style="93"/>
    <col min="7700" max="7700" width="17.140625" style="93" customWidth="1"/>
    <col min="7701" max="7701" width="8.85546875" style="93" customWidth="1"/>
    <col min="7702" max="7702" width="12.7109375" style="93"/>
    <col min="7703" max="7703" width="14.85546875" style="93" customWidth="1"/>
    <col min="7704" max="7707" width="22.42578125" style="93" customWidth="1"/>
    <col min="7708" max="7708" width="25.28515625" style="93" customWidth="1"/>
    <col min="7709" max="7709" width="6.28515625" style="93" customWidth="1"/>
    <col min="7710" max="7935" width="12.7109375" style="93"/>
    <col min="7936" max="7936" width="3.85546875" style="93" customWidth="1"/>
    <col min="7937" max="7937" width="5.5703125" style="93" customWidth="1"/>
    <col min="7938" max="7938" width="28.140625" style="93" customWidth="1"/>
    <col min="7939" max="7951" width="14" style="93" customWidth="1"/>
    <col min="7952" max="7952" width="3.85546875" style="93" customWidth="1"/>
    <col min="7953" max="7953" width="13.7109375" style="93" bestFit="1" customWidth="1"/>
    <col min="7954" max="7955" width="12.7109375" style="93"/>
    <col min="7956" max="7956" width="17.140625" style="93" customWidth="1"/>
    <col min="7957" max="7957" width="8.85546875" style="93" customWidth="1"/>
    <col min="7958" max="7958" width="12.7109375" style="93"/>
    <col min="7959" max="7959" width="14.85546875" style="93" customWidth="1"/>
    <col min="7960" max="7963" width="22.42578125" style="93" customWidth="1"/>
    <col min="7964" max="7964" width="25.28515625" style="93" customWidth="1"/>
    <col min="7965" max="7965" width="6.28515625" style="93" customWidth="1"/>
    <col min="7966" max="8191" width="12.7109375" style="93"/>
    <col min="8192" max="8192" width="3.85546875" style="93" customWidth="1"/>
    <col min="8193" max="8193" width="5.5703125" style="93" customWidth="1"/>
    <col min="8194" max="8194" width="28.140625" style="93" customWidth="1"/>
    <col min="8195" max="8207" width="14" style="93" customWidth="1"/>
    <col min="8208" max="8208" width="3.85546875" style="93" customWidth="1"/>
    <col min="8209" max="8209" width="13.7109375" style="93" bestFit="1" customWidth="1"/>
    <col min="8210" max="8211" width="12.7109375" style="93"/>
    <col min="8212" max="8212" width="17.140625" style="93" customWidth="1"/>
    <col min="8213" max="8213" width="8.85546875" style="93" customWidth="1"/>
    <col min="8214" max="8214" width="12.7109375" style="93"/>
    <col min="8215" max="8215" width="14.85546875" style="93" customWidth="1"/>
    <col min="8216" max="8219" width="22.42578125" style="93" customWidth="1"/>
    <col min="8220" max="8220" width="25.28515625" style="93" customWidth="1"/>
    <col min="8221" max="8221" width="6.28515625" style="93" customWidth="1"/>
    <col min="8222" max="8447" width="12.7109375" style="93"/>
    <col min="8448" max="8448" width="3.85546875" style="93" customWidth="1"/>
    <col min="8449" max="8449" width="5.5703125" style="93" customWidth="1"/>
    <col min="8450" max="8450" width="28.140625" style="93" customWidth="1"/>
    <col min="8451" max="8463" width="14" style="93" customWidth="1"/>
    <col min="8464" max="8464" width="3.85546875" style="93" customWidth="1"/>
    <col min="8465" max="8465" width="13.7109375" style="93" bestFit="1" customWidth="1"/>
    <col min="8466" max="8467" width="12.7109375" style="93"/>
    <col min="8468" max="8468" width="17.140625" style="93" customWidth="1"/>
    <col min="8469" max="8469" width="8.85546875" style="93" customWidth="1"/>
    <col min="8470" max="8470" width="12.7109375" style="93"/>
    <col min="8471" max="8471" width="14.85546875" style="93" customWidth="1"/>
    <col min="8472" max="8475" width="22.42578125" style="93" customWidth="1"/>
    <col min="8476" max="8476" width="25.28515625" style="93" customWidth="1"/>
    <col min="8477" max="8477" width="6.28515625" style="93" customWidth="1"/>
    <col min="8478" max="8703" width="12.7109375" style="93"/>
    <col min="8704" max="8704" width="3.85546875" style="93" customWidth="1"/>
    <col min="8705" max="8705" width="5.5703125" style="93" customWidth="1"/>
    <col min="8706" max="8706" width="28.140625" style="93" customWidth="1"/>
    <col min="8707" max="8719" width="14" style="93" customWidth="1"/>
    <col min="8720" max="8720" width="3.85546875" style="93" customWidth="1"/>
    <col min="8721" max="8721" width="13.7109375" style="93" bestFit="1" customWidth="1"/>
    <col min="8722" max="8723" width="12.7109375" style="93"/>
    <col min="8724" max="8724" width="17.140625" style="93" customWidth="1"/>
    <col min="8725" max="8725" width="8.85546875" style="93" customWidth="1"/>
    <col min="8726" max="8726" width="12.7109375" style="93"/>
    <col min="8727" max="8727" width="14.85546875" style="93" customWidth="1"/>
    <col min="8728" max="8731" width="22.42578125" style="93" customWidth="1"/>
    <col min="8732" max="8732" width="25.28515625" style="93" customWidth="1"/>
    <col min="8733" max="8733" width="6.28515625" style="93" customWidth="1"/>
    <col min="8734" max="8959" width="12.7109375" style="93"/>
    <col min="8960" max="8960" width="3.85546875" style="93" customWidth="1"/>
    <col min="8961" max="8961" width="5.5703125" style="93" customWidth="1"/>
    <col min="8962" max="8962" width="28.140625" style="93" customWidth="1"/>
    <col min="8963" max="8975" width="14" style="93" customWidth="1"/>
    <col min="8976" max="8976" width="3.85546875" style="93" customWidth="1"/>
    <col min="8977" max="8977" width="13.7109375" style="93" bestFit="1" customWidth="1"/>
    <col min="8978" max="8979" width="12.7109375" style="93"/>
    <col min="8980" max="8980" width="17.140625" style="93" customWidth="1"/>
    <col min="8981" max="8981" width="8.85546875" style="93" customWidth="1"/>
    <col min="8982" max="8982" width="12.7109375" style="93"/>
    <col min="8983" max="8983" width="14.85546875" style="93" customWidth="1"/>
    <col min="8984" max="8987" width="22.42578125" style="93" customWidth="1"/>
    <col min="8988" max="8988" width="25.28515625" style="93" customWidth="1"/>
    <col min="8989" max="8989" width="6.28515625" style="93" customWidth="1"/>
    <col min="8990" max="9215" width="12.7109375" style="93"/>
    <col min="9216" max="9216" width="3.85546875" style="93" customWidth="1"/>
    <col min="9217" max="9217" width="5.5703125" style="93" customWidth="1"/>
    <col min="9218" max="9218" width="28.140625" style="93" customWidth="1"/>
    <col min="9219" max="9231" width="14" style="93" customWidth="1"/>
    <col min="9232" max="9232" width="3.85546875" style="93" customWidth="1"/>
    <col min="9233" max="9233" width="13.7109375" style="93" bestFit="1" customWidth="1"/>
    <col min="9234" max="9235" width="12.7109375" style="93"/>
    <col min="9236" max="9236" width="17.140625" style="93" customWidth="1"/>
    <col min="9237" max="9237" width="8.85546875" style="93" customWidth="1"/>
    <col min="9238" max="9238" width="12.7109375" style="93"/>
    <col min="9239" max="9239" width="14.85546875" style="93" customWidth="1"/>
    <col min="9240" max="9243" width="22.42578125" style="93" customWidth="1"/>
    <col min="9244" max="9244" width="25.28515625" style="93" customWidth="1"/>
    <col min="9245" max="9245" width="6.28515625" style="93" customWidth="1"/>
    <col min="9246" max="9471" width="12.7109375" style="93"/>
    <col min="9472" max="9472" width="3.85546875" style="93" customWidth="1"/>
    <col min="9473" max="9473" width="5.5703125" style="93" customWidth="1"/>
    <col min="9474" max="9474" width="28.140625" style="93" customWidth="1"/>
    <col min="9475" max="9487" width="14" style="93" customWidth="1"/>
    <col min="9488" max="9488" width="3.85546875" style="93" customWidth="1"/>
    <col min="9489" max="9489" width="13.7109375" style="93" bestFit="1" customWidth="1"/>
    <col min="9490" max="9491" width="12.7109375" style="93"/>
    <col min="9492" max="9492" width="17.140625" style="93" customWidth="1"/>
    <col min="9493" max="9493" width="8.85546875" style="93" customWidth="1"/>
    <col min="9494" max="9494" width="12.7109375" style="93"/>
    <col min="9495" max="9495" width="14.85546875" style="93" customWidth="1"/>
    <col min="9496" max="9499" width="22.42578125" style="93" customWidth="1"/>
    <col min="9500" max="9500" width="25.28515625" style="93" customWidth="1"/>
    <col min="9501" max="9501" width="6.28515625" style="93" customWidth="1"/>
    <col min="9502" max="9727" width="12.7109375" style="93"/>
    <col min="9728" max="9728" width="3.85546875" style="93" customWidth="1"/>
    <col min="9729" max="9729" width="5.5703125" style="93" customWidth="1"/>
    <col min="9730" max="9730" width="28.140625" style="93" customWidth="1"/>
    <col min="9731" max="9743" width="14" style="93" customWidth="1"/>
    <col min="9744" max="9744" width="3.85546875" style="93" customWidth="1"/>
    <col min="9745" max="9745" width="13.7109375" style="93" bestFit="1" customWidth="1"/>
    <col min="9746" max="9747" width="12.7109375" style="93"/>
    <col min="9748" max="9748" width="17.140625" style="93" customWidth="1"/>
    <col min="9749" max="9749" width="8.85546875" style="93" customWidth="1"/>
    <col min="9750" max="9750" width="12.7109375" style="93"/>
    <col min="9751" max="9751" width="14.85546875" style="93" customWidth="1"/>
    <col min="9752" max="9755" width="22.42578125" style="93" customWidth="1"/>
    <col min="9756" max="9756" width="25.28515625" style="93" customWidth="1"/>
    <col min="9757" max="9757" width="6.28515625" style="93" customWidth="1"/>
    <col min="9758" max="9983" width="12.7109375" style="93"/>
    <col min="9984" max="9984" width="3.85546875" style="93" customWidth="1"/>
    <col min="9985" max="9985" width="5.5703125" style="93" customWidth="1"/>
    <col min="9986" max="9986" width="28.140625" style="93" customWidth="1"/>
    <col min="9987" max="9999" width="14" style="93" customWidth="1"/>
    <col min="10000" max="10000" width="3.85546875" style="93" customWidth="1"/>
    <col min="10001" max="10001" width="13.7109375" style="93" bestFit="1" customWidth="1"/>
    <col min="10002" max="10003" width="12.7109375" style="93"/>
    <col min="10004" max="10004" width="17.140625" style="93" customWidth="1"/>
    <col min="10005" max="10005" width="8.85546875" style="93" customWidth="1"/>
    <col min="10006" max="10006" width="12.7109375" style="93"/>
    <col min="10007" max="10007" width="14.85546875" style="93" customWidth="1"/>
    <col min="10008" max="10011" width="22.42578125" style="93" customWidth="1"/>
    <col min="10012" max="10012" width="25.28515625" style="93" customWidth="1"/>
    <col min="10013" max="10013" width="6.28515625" style="93" customWidth="1"/>
    <col min="10014" max="10239" width="12.7109375" style="93"/>
    <col min="10240" max="10240" width="3.85546875" style="93" customWidth="1"/>
    <col min="10241" max="10241" width="5.5703125" style="93" customWidth="1"/>
    <col min="10242" max="10242" width="28.140625" style="93" customWidth="1"/>
    <col min="10243" max="10255" width="14" style="93" customWidth="1"/>
    <col min="10256" max="10256" width="3.85546875" style="93" customWidth="1"/>
    <col min="10257" max="10257" width="13.7109375" style="93" bestFit="1" customWidth="1"/>
    <col min="10258" max="10259" width="12.7109375" style="93"/>
    <col min="10260" max="10260" width="17.140625" style="93" customWidth="1"/>
    <col min="10261" max="10261" width="8.85546875" style="93" customWidth="1"/>
    <col min="10262" max="10262" width="12.7109375" style="93"/>
    <col min="10263" max="10263" width="14.85546875" style="93" customWidth="1"/>
    <col min="10264" max="10267" width="22.42578125" style="93" customWidth="1"/>
    <col min="10268" max="10268" width="25.28515625" style="93" customWidth="1"/>
    <col min="10269" max="10269" width="6.28515625" style="93" customWidth="1"/>
    <col min="10270" max="10495" width="12.7109375" style="93"/>
    <col min="10496" max="10496" width="3.85546875" style="93" customWidth="1"/>
    <col min="10497" max="10497" width="5.5703125" style="93" customWidth="1"/>
    <col min="10498" max="10498" width="28.140625" style="93" customWidth="1"/>
    <col min="10499" max="10511" width="14" style="93" customWidth="1"/>
    <col min="10512" max="10512" width="3.85546875" style="93" customWidth="1"/>
    <col min="10513" max="10513" width="13.7109375" style="93" bestFit="1" customWidth="1"/>
    <col min="10514" max="10515" width="12.7109375" style="93"/>
    <col min="10516" max="10516" width="17.140625" style="93" customWidth="1"/>
    <col min="10517" max="10517" width="8.85546875" style="93" customWidth="1"/>
    <col min="10518" max="10518" width="12.7109375" style="93"/>
    <col min="10519" max="10519" width="14.85546875" style="93" customWidth="1"/>
    <col min="10520" max="10523" width="22.42578125" style="93" customWidth="1"/>
    <col min="10524" max="10524" width="25.28515625" style="93" customWidth="1"/>
    <col min="10525" max="10525" width="6.28515625" style="93" customWidth="1"/>
    <col min="10526" max="10751" width="12.7109375" style="93"/>
    <col min="10752" max="10752" width="3.85546875" style="93" customWidth="1"/>
    <col min="10753" max="10753" width="5.5703125" style="93" customWidth="1"/>
    <col min="10754" max="10754" width="28.140625" style="93" customWidth="1"/>
    <col min="10755" max="10767" width="14" style="93" customWidth="1"/>
    <col min="10768" max="10768" width="3.85546875" style="93" customWidth="1"/>
    <col min="10769" max="10769" width="13.7109375" style="93" bestFit="1" customWidth="1"/>
    <col min="10770" max="10771" width="12.7109375" style="93"/>
    <col min="10772" max="10772" width="17.140625" style="93" customWidth="1"/>
    <col min="10773" max="10773" width="8.85546875" style="93" customWidth="1"/>
    <col min="10774" max="10774" width="12.7109375" style="93"/>
    <col min="10775" max="10775" width="14.85546875" style="93" customWidth="1"/>
    <col min="10776" max="10779" width="22.42578125" style="93" customWidth="1"/>
    <col min="10780" max="10780" width="25.28515625" style="93" customWidth="1"/>
    <col min="10781" max="10781" width="6.28515625" style="93" customWidth="1"/>
    <col min="10782" max="11007" width="12.7109375" style="93"/>
    <col min="11008" max="11008" width="3.85546875" style="93" customWidth="1"/>
    <col min="11009" max="11009" width="5.5703125" style="93" customWidth="1"/>
    <col min="11010" max="11010" width="28.140625" style="93" customWidth="1"/>
    <col min="11011" max="11023" width="14" style="93" customWidth="1"/>
    <col min="11024" max="11024" width="3.85546875" style="93" customWidth="1"/>
    <col min="11025" max="11025" width="13.7109375" style="93" bestFit="1" customWidth="1"/>
    <col min="11026" max="11027" width="12.7109375" style="93"/>
    <col min="11028" max="11028" width="17.140625" style="93" customWidth="1"/>
    <col min="11029" max="11029" width="8.85546875" style="93" customWidth="1"/>
    <col min="11030" max="11030" width="12.7109375" style="93"/>
    <col min="11031" max="11031" width="14.85546875" style="93" customWidth="1"/>
    <col min="11032" max="11035" width="22.42578125" style="93" customWidth="1"/>
    <col min="11036" max="11036" width="25.28515625" style="93" customWidth="1"/>
    <col min="11037" max="11037" width="6.28515625" style="93" customWidth="1"/>
    <col min="11038" max="11263" width="12.7109375" style="93"/>
    <col min="11264" max="11264" width="3.85546875" style="93" customWidth="1"/>
    <col min="11265" max="11265" width="5.5703125" style="93" customWidth="1"/>
    <col min="11266" max="11266" width="28.140625" style="93" customWidth="1"/>
    <col min="11267" max="11279" width="14" style="93" customWidth="1"/>
    <col min="11280" max="11280" width="3.85546875" style="93" customWidth="1"/>
    <col min="11281" max="11281" width="13.7109375" style="93" bestFit="1" customWidth="1"/>
    <col min="11282" max="11283" width="12.7109375" style="93"/>
    <col min="11284" max="11284" width="17.140625" style="93" customWidth="1"/>
    <col min="11285" max="11285" width="8.85546875" style="93" customWidth="1"/>
    <col min="11286" max="11286" width="12.7109375" style="93"/>
    <col min="11287" max="11287" width="14.85546875" style="93" customWidth="1"/>
    <col min="11288" max="11291" width="22.42578125" style="93" customWidth="1"/>
    <col min="11292" max="11292" width="25.28515625" style="93" customWidth="1"/>
    <col min="11293" max="11293" width="6.28515625" style="93" customWidth="1"/>
    <col min="11294" max="11519" width="12.7109375" style="93"/>
    <col min="11520" max="11520" width="3.85546875" style="93" customWidth="1"/>
    <col min="11521" max="11521" width="5.5703125" style="93" customWidth="1"/>
    <col min="11522" max="11522" width="28.140625" style="93" customWidth="1"/>
    <col min="11523" max="11535" width="14" style="93" customWidth="1"/>
    <col min="11536" max="11536" width="3.85546875" style="93" customWidth="1"/>
    <col min="11537" max="11537" width="13.7109375" style="93" bestFit="1" customWidth="1"/>
    <col min="11538" max="11539" width="12.7109375" style="93"/>
    <col min="11540" max="11540" width="17.140625" style="93" customWidth="1"/>
    <col min="11541" max="11541" width="8.85546875" style="93" customWidth="1"/>
    <col min="11542" max="11542" width="12.7109375" style="93"/>
    <col min="11543" max="11543" width="14.85546875" style="93" customWidth="1"/>
    <col min="11544" max="11547" width="22.42578125" style="93" customWidth="1"/>
    <col min="11548" max="11548" width="25.28515625" style="93" customWidth="1"/>
    <col min="11549" max="11549" width="6.28515625" style="93" customWidth="1"/>
    <col min="11550" max="11775" width="12.7109375" style="93"/>
    <col min="11776" max="11776" width="3.85546875" style="93" customWidth="1"/>
    <col min="11777" max="11777" width="5.5703125" style="93" customWidth="1"/>
    <col min="11778" max="11778" width="28.140625" style="93" customWidth="1"/>
    <col min="11779" max="11791" width="14" style="93" customWidth="1"/>
    <col min="11792" max="11792" width="3.85546875" style="93" customWidth="1"/>
    <col min="11793" max="11793" width="13.7109375" style="93" bestFit="1" customWidth="1"/>
    <col min="11794" max="11795" width="12.7109375" style="93"/>
    <col min="11796" max="11796" width="17.140625" style="93" customWidth="1"/>
    <col min="11797" max="11797" width="8.85546875" style="93" customWidth="1"/>
    <col min="11798" max="11798" width="12.7109375" style="93"/>
    <col min="11799" max="11799" width="14.85546875" style="93" customWidth="1"/>
    <col min="11800" max="11803" width="22.42578125" style="93" customWidth="1"/>
    <col min="11804" max="11804" width="25.28515625" style="93" customWidth="1"/>
    <col min="11805" max="11805" width="6.28515625" style="93" customWidth="1"/>
    <col min="11806" max="12031" width="12.7109375" style="93"/>
    <col min="12032" max="12032" width="3.85546875" style="93" customWidth="1"/>
    <col min="12033" max="12033" width="5.5703125" style="93" customWidth="1"/>
    <col min="12034" max="12034" width="28.140625" style="93" customWidth="1"/>
    <col min="12035" max="12047" width="14" style="93" customWidth="1"/>
    <col min="12048" max="12048" width="3.85546875" style="93" customWidth="1"/>
    <col min="12049" max="12049" width="13.7109375" style="93" bestFit="1" customWidth="1"/>
    <col min="12050" max="12051" width="12.7109375" style="93"/>
    <col min="12052" max="12052" width="17.140625" style="93" customWidth="1"/>
    <col min="12053" max="12053" width="8.85546875" style="93" customWidth="1"/>
    <col min="12054" max="12054" width="12.7109375" style="93"/>
    <col min="12055" max="12055" width="14.85546875" style="93" customWidth="1"/>
    <col min="12056" max="12059" width="22.42578125" style="93" customWidth="1"/>
    <col min="12060" max="12060" width="25.28515625" style="93" customWidth="1"/>
    <col min="12061" max="12061" width="6.28515625" style="93" customWidth="1"/>
    <col min="12062" max="12287" width="12.7109375" style="93"/>
    <col min="12288" max="12288" width="3.85546875" style="93" customWidth="1"/>
    <col min="12289" max="12289" width="5.5703125" style="93" customWidth="1"/>
    <col min="12290" max="12290" width="28.140625" style="93" customWidth="1"/>
    <col min="12291" max="12303" width="14" style="93" customWidth="1"/>
    <col min="12304" max="12304" width="3.85546875" style="93" customWidth="1"/>
    <col min="12305" max="12305" width="13.7109375" style="93" bestFit="1" customWidth="1"/>
    <col min="12306" max="12307" width="12.7109375" style="93"/>
    <col min="12308" max="12308" width="17.140625" style="93" customWidth="1"/>
    <col min="12309" max="12309" width="8.85546875" style="93" customWidth="1"/>
    <col min="12310" max="12310" width="12.7109375" style="93"/>
    <col min="12311" max="12311" width="14.85546875" style="93" customWidth="1"/>
    <col min="12312" max="12315" width="22.42578125" style="93" customWidth="1"/>
    <col min="12316" max="12316" width="25.28515625" style="93" customWidth="1"/>
    <col min="12317" max="12317" width="6.28515625" style="93" customWidth="1"/>
    <col min="12318" max="12543" width="12.7109375" style="93"/>
    <col min="12544" max="12544" width="3.85546875" style="93" customWidth="1"/>
    <col min="12545" max="12545" width="5.5703125" style="93" customWidth="1"/>
    <col min="12546" max="12546" width="28.140625" style="93" customWidth="1"/>
    <col min="12547" max="12559" width="14" style="93" customWidth="1"/>
    <col min="12560" max="12560" width="3.85546875" style="93" customWidth="1"/>
    <col min="12561" max="12561" width="13.7109375" style="93" bestFit="1" customWidth="1"/>
    <col min="12562" max="12563" width="12.7109375" style="93"/>
    <col min="12564" max="12564" width="17.140625" style="93" customWidth="1"/>
    <col min="12565" max="12565" width="8.85546875" style="93" customWidth="1"/>
    <col min="12566" max="12566" width="12.7109375" style="93"/>
    <col min="12567" max="12567" width="14.85546875" style="93" customWidth="1"/>
    <col min="12568" max="12571" width="22.42578125" style="93" customWidth="1"/>
    <col min="12572" max="12572" width="25.28515625" style="93" customWidth="1"/>
    <col min="12573" max="12573" width="6.28515625" style="93" customWidth="1"/>
    <col min="12574" max="12799" width="12.7109375" style="93"/>
    <col min="12800" max="12800" width="3.85546875" style="93" customWidth="1"/>
    <col min="12801" max="12801" width="5.5703125" style="93" customWidth="1"/>
    <col min="12802" max="12802" width="28.140625" style="93" customWidth="1"/>
    <col min="12803" max="12815" width="14" style="93" customWidth="1"/>
    <col min="12816" max="12816" width="3.85546875" style="93" customWidth="1"/>
    <col min="12817" max="12817" width="13.7109375" style="93" bestFit="1" customWidth="1"/>
    <col min="12818" max="12819" width="12.7109375" style="93"/>
    <col min="12820" max="12820" width="17.140625" style="93" customWidth="1"/>
    <col min="12821" max="12821" width="8.85546875" style="93" customWidth="1"/>
    <col min="12822" max="12822" width="12.7109375" style="93"/>
    <col min="12823" max="12823" width="14.85546875" style="93" customWidth="1"/>
    <col min="12824" max="12827" width="22.42578125" style="93" customWidth="1"/>
    <col min="12828" max="12828" width="25.28515625" style="93" customWidth="1"/>
    <col min="12829" max="12829" width="6.28515625" style="93" customWidth="1"/>
    <col min="12830" max="13055" width="12.7109375" style="93"/>
    <col min="13056" max="13056" width="3.85546875" style="93" customWidth="1"/>
    <col min="13057" max="13057" width="5.5703125" style="93" customWidth="1"/>
    <col min="13058" max="13058" width="28.140625" style="93" customWidth="1"/>
    <col min="13059" max="13071" width="14" style="93" customWidth="1"/>
    <col min="13072" max="13072" width="3.85546875" style="93" customWidth="1"/>
    <col min="13073" max="13073" width="13.7109375" style="93" bestFit="1" customWidth="1"/>
    <col min="13074" max="13075" width="12.7109375" style="93"/>
    <col min="13076" max="13076" width="17.140625" style="93" customWidth="1"/>
    <col min="13077" max="13077" width="8.85546875" style="93" customWidth="1"/>
    <col min="13078" max="13078" width="12.7109375" style="93"/>
    <col min="13079" max="13079" width="14.85546875" style="93" customWidth="1"/>
    <col min="13080" max="13083" width="22.42578125" style="93" customWidth="1"/>
    <col min="13084" max="13084" width="25.28515625" style="93" customWidth="1"/>
    <col min="13085" max="13085" width="6.28515625" style="93" customWidth="1"/>
    <col min="13086" max="13311" width="12.7109375" style="93"/>
    <col min="13312" max="13312" width="3.85546875" style="93" customWidth="1"/>
    <col min="13313" max="13313" width="5.5703125" style="93" customWidth="1"/>
    <col min="13314" max="13314" width="28.140625" style="93" customWidth="1"/>
    <col min="13315" max="13327" width="14" style="93" customWidth="1"/>
    <col min="13328" max="13328" width="3.85546875" style="93" customWidth="1"/>
    <col min="13329" max="13329" width="13.7109375" style="93" bestFit="1" customWidth="1"/>
    <col min="13330" max="13331" width="12.7109375" style="93"/>
    <col min="13332" max="13332" width="17.140625" style="93" customWidth="1"/>
    <col min="13333" max="13333" width="8.85546875" style="93" customWidth="1"/>
    <col min="13334" max="13334" width="12.7109375" style="93"/>
    <col min="13335" max="13335" width="14.85546875" style="93" customWidth="1"/>
    <col min="13336" max="13339" width="22.42578125" style="93" customWidth="1"/>
    <col min="13340" max="13340" width="25.28515625" style="93" customWidth="1"/>
    <col min="13341" max="13341" width="6.28515625" style="93" customWidth="1"/>
    <col min="13342" max="13567" width="12.7109375" style="93"/>
    <col min="13568" max="13568" width="3.85546875" style="93" customWidth="1"/>
    <col min="13569" max="13569" width="5.5703125" style="93" customWidth="1"/>
    <col min="13570" max="13570" width="28.140625" style="93" customWidth="1"/>
    <col min="13571" max="13583" width="14" style="93" customWidth="1"/>
    <col min="13584" max="13584" width="3.85546875" style="93" customWidth="1"/>
    <col min="13585" max="13585" width="13.7109375" style="93" bestFit="1" customWidth="1"/>
    <col min="13586" max="13587" width="12.7109375" style="93"/>
    <col min="13588" max="13588" width="17.140625" style="93" customWidth="1"/>
    <col min="13589" max="13589" width="8.85546875" style="93" customWidth="1"/>
    <col min="13590" max="13590" width="12.7109375" style="93"/>
    <col min="13591" max="13591" width="14.85546875" style="93" customWidth="1"/>
    <col min="13592" max="13595" width="22.42578125" style="93" customWidth="1"/>
    <col min="13596" max="13596" width="25.28515625" style="93" customWidth="1"/>
    <col min="13597" max="13597" width="6.28515625" style="93" customWidth="1"/>
    <col min="13598" max="13823" width="12.7109375" style="93"/>
    <col min="13824" max="13824" width="3.85546875" style="93" customWidth="1"/>
    <col min="13825" max="13825" width="5.5703125" style="93" customWidth="1"/>
    <col min="13826" max="13826" width="28.140625" style="93" customWidth="1"/>
    <col min="13827" max="13839" width="14" style="93" customWidth="1"/>
    <col min="13840" max="13840" width="3.85546875" style="93" customWidth="1"/>
    <col min="13841" max="13841" width="13.7109375" style="93" bestFit="1" customWidth="1"/>
    <col min="13842" max="13843" width="12.7109375" style="93"/>
    <col min="13844" max="13844" width="17.140625" style="93" customWidth="1"/>
    <col min="13845" max="13845" width="8.85546875" style="93" customWidth="1"/>
    <col min="13846" max="13846" width="12.7109375" style="93"/>
    <col min="13847" max="13847" width="14.85546875" style="93" customWidth="1"/>
    <col min="13848" max="13851" width="22.42578125" style="93" customWidth="1"/>
    <col min="13852" max="13852" width="25.28515625" style="93" customWidth="1"/>
    <col min="13853" max="13853" width="6.28515625" style="93" customWidth="1"/>
    <col min="13854" max="14079" width="12.7109375" style="93"/>
    <col min="14080" max="14080" width="3.85546875" style="93" customWidth="1"/>
    <col min="14081" max="14081" width="5.5703125" style="93" customWidth="1"/>
    <col min="14082" max="14082" width="28.140625" style="93" customWidth="1"/>
    <col min="14083" max="14095" width="14" style="93" customWidth="1"/>
    <col min="14096" max="14096" width="3.85546875" style="93" customWidth="1"/>
    <col min="14097" max="14097" width="13.7109375" style="93" bestFit="1" customWidth="1"/>
    <col min="14098" max="14099" width="12.7109375" style="93"/>
    <col min="14100" max="14100" width="17.140625" style="93" customWidth="1"/>
    <col min="14101" max="14101" width="8.85546875" style="93" customWidth="1"/>
    <col min="14102" max="14102" width="12.7109375" style="93"/>
    <col min="14103" max="14103" width="14.85546875" style="93" customWidth="1"/>
    <col min="14104" max="14107" width="22.42578125" style="93" customWidth="1"/>
    <col min="14108" max="14108" width="25.28515625" style="93" customWidth="1"/>
    <col min="14109" max="14109" width="6.28515625" style="93" customWidth="1"/>
    <col min="14110" max="14335" width="12.7109375" style="93"/>
    <col min="14336" max="14336" width="3.85546875" style="93" customWidth="1"/>
    <col min="14337" max="14337" width="5.5703125" style="93" customWidth="1"/>
    <col min="14338" max="14338" width="28.140625" style="93" customWidth="1"/>
    <col min="14339" max="14351" width="14" style="93" customWidth="1"/>
    <col min="14352" max="14352" width="3.85546875" style="93" customWidth="1"/>
    <col min="14353" max="14353" width="13.7109375" style="93" bestFit="1" customWidth="1"/>
    <col min="14354" max="14355" width="12.7109375" style="93"/>
    <col min="14356" max="14356" width="17.140625" style="93" customWidth="1"/>
    <col min="14357" max="14357" width="8.85546875" style="93" customWidth="1"/>
    <col min="14358" max="14358" width="12.7109375" style="93"/>
    <col min="14359" max="14359" width="14.85546875" style="93" customWidth="1"/>
    <col min="14360" max="14363" width="22.42578125" style="93" customWidth="1"/>
    <col min="14364" max="14364" width="25.28515625" style="93" customWidth="1"/>
    <col min="14365" max="14365" width="6.28515625" style="93" customWidth="1"/>
    <col min="14366" max="14591" width="12.7109375" style="93"/>
    <col min="14592" max="14592" width="3.85546875" style="93" customWidth="1"/>
    <col min="14593" max="14593" width="5.5703125" style="93" customWidth="1"/>
    <col min="14594" max="14594" width="28.140625" style="93" customWidth="1"/>
    <col min="14595" max="14607" width="14" style="93" customWidth="1"/>
    <col min="14608" max="14608" width="3.85546875" style="93" customWidth="1"/>
    <col min="14609" max="14609" width="13.7109375" style="93" bestFit="1" customWidth="1"/>
    <col min="14610" max="14611" width="12.7109375" style="93"/>
    <col min="14612" max="14612" width="17.140625" style="93" customWidth="1"/>
    <col min="14613" max="14613" width="8.85546875" style="93" customWidth="1"/>
    <col min="14614" max="14614" width="12.7109375" style="93"/>
    <col min="14615" max="14615" width="14.85546875" style="93" customWidth="1"/>
    <col min="14616" max="14619" width="22.42578125" style="93" customWidth="1"/>
    <col min="14620" max="14620" width="25.28515625" style="93" customWidth="1"/>
    <col min="14621" max="14621" width="6.28515625" style="93" customWidth="1"/>
    <col min="14622" max="14847" width="12.7109375" style="93"/>
    <col min="14848" max="14848" width="3.85546875" style="93" customWidth="1"/>
    <col min="14849" max="14849" width="5.5703125" style="93" customWidth="1"/>
    <col min="14850" max="14850" width="28.140625" style="93" customWidth="1"/>
    <col min="14851" max="14863" width="14" style="93" customWidth="1"/>
    <col min="14864" max="14864" width="3.85546875" style="93" customWidth="1"/>
    <col min="14865" max="14865" width="13.7109375" style="93" bestFit="1" customWidth="1"/>
    <col min="14866" max="14867" width="12.7109375" style="93"/>
    <col min="14868" max="14868" width="17.140625" style="93" customWidth="1"/>
    <col min="14869" max="14869" width="8.85546875" style="93" customWidth="1"/>
    <col min="14870" max="14870" width="12.7109375" style="93"/>
    <col min="14871" max="14871" width="14.85546875" style="93" customWidth="1"/>
    <col min="14872" max="14875" width="22.42578125" style="93" customWidth="1"/>
    <col min="14876" max="14876" width="25.28515625" style="93" customWidth="1"/>
    <col min="14877" max="14877" width="6.28515625" style="93" customWidth="1"/>
    <col min="14878" max="15103" width="12.7109375" style="93"/>
    <col min="15104" max="15104" width="3.85546875" style="93" customWidth="1"/>
    <col min="15105" max="15105" width="5.5703125" style="93" customWidth="1"/>
    <col min="15106" max="15106" width="28.140625" style="93" customWidth="1"/>
    <col min="15107" max="15119" width="14" style="93" customWidth="1"/>
    <col min="15120" max="15120" width="3.85546875" style="93" customWidth="1"/>
    <col min="15121" max="15121" width="13.7109375" style="93" bestFit="1" customWidth="1"/>
    <col min="15122" max="15123" width="12.7109375" style="93"/>
    <col min="15124" max="15124" width="17.140625" style="93" customWidth="1"/>
    <col min="15125" max="15125" width="8.85546875" style="93" customWidth="1"/>
    <col min="15126" max="15126" width="12.7109375" style="93"/>
    <col min="15127" max="15127" width="14.85546875" style="93" customWidth="1"/>
    <col min="15128" max="15131" width="22.42578125" style="93" customWidth="1"/>
    <col min="15132" max="15132" width="25.28515625" style="93" customWidth="1"/>
    <col min="15133" max="15133" width="6.28515625" style="93" customWidth="1"/>
    <col min="15134" max="15359" width="12.7109375" style="93"/>
    <col min="15360" max="15360" width="3.85546875" style="93" customWidth="1"/>
    <col min="15361" max="15361" width="5.5703125" style="93" customWidth="1"/>
    <col min="15362" max="15362" width="28.140625" style="93" customWidth="1"/>
    <col min="15363" max="15375" width="14" style="93" customWidth="1"/>
    <col min="15376" max="15376" width="3.85546875" style="93" customWidth="1"/>
    <col min="15377" max="15377" width="13.7109375" style="93" bestFit="1" customWidth="1"/>
    <col min="15378" max="15379" width="12.7109375" style="93"/>
    <col min="15380" max="15380" width="17.140625" style="93" customWidth="1"/>
    <col min="15381" max="15381" width="8.85546875" style="93" customWidth="1"/>
    <col min="15382" max="15382" width="12.7109375" style="93"/>
    <col min="15383" max="15383" width="14.85546875" style="93" customWidth="1"/>
    <col min="15384" max="15387" width="22.42578125" style="93" customWidth="1"/>
    <col min="15388" max="15388" width="25.28515625" style="93" customWidth="1"/>
    <col min="15389" max="15389" width="6.28515625" style="93" customWidth="1"/>
    <col min="15390" max="15615" width="12.7109375" style="93"/>
    <col min="15616" max="15616" width="3.85546875" style="93" customWidth="1"/>
    <col min="15617" max="15617" width="5.5703125" style="93" customWidth="1"/>
    <col min="15618" max="15618" width="28.140625" style="93" customWidth="1"/>
    <col min="15619" max="15631" width="14" style="93" customWidth="1"/>
    <col min="15632" max="15632" width="3.85546875" style="93" customWidth="1"/>
    <col min="15633" max="15633" width="13.7109375" style="93" bestFit="1" customWidth="1"/>
    <col min="15634" max="15635" width="12.7109375" style="93"/>
    <col min="15636" max="15636" width="17.140625" style="93" customWidth="1"/>
    <col min="15637" max="15637" width="8.85546875" style="93" customWidth="1"/>
    <col min="15638" max="15638" width="12.7109375" style="93"/>
    <col min="15639" max="15639" width="14.85546875" style="93" customWidth="1"/>
    <col min="15640" max="15643" width="22.42578125" style="93" customWidth="1"/>
    <col min="15644" max="15644" width="25.28515625" style="93" customWidth="1"/>
    <col min="15645" max="15645" width="6.28515625" style="93" customWidth="1"/>
    <col min="15646" max="15871" width="12.7109375" style="93"/>
    <col min="15872" max="15872" width="3.85546875" style="93" customWidth="1"/>
    <col min="15873" max="15873" width="5.5703125" style="93" customWidth="1"/>
    <col min="15874" max="15874" width="28.140625" style="93" customWidth="1"/>
    <col min="15875" max="15887" width="14" style="93" customWidth="1"/>
    <col min="15888" max="15888" width="3.85546875" style="93" customWidth="1"/>
    <col min="15889" max="15889" width="13.7109375" style="93" bestFit="1" customWidth="1"/>
    <col min="15890" max="15891" width="12.7109375" style="93"/>
    <col min="15892" max="15892" width="17.140625" style="93" customWidth="1"/>
    <col min="15893" max="15893" width="8.85546875" style="93" customWidth="1"/>
    <col min="15894" max="15894" width="12.7109375" style="93"/>
    <col min="15895" max="15895" width="14.85546875" style="93" customWidth="1"/>
    <col min="15896" max="15899" width="22.42578125" style="93" customWidth="1"/>
    <col min="15900" max="15900" width="25.28515625" style="93" customWidth="1"/>
    <col min="15901" max="15901" width="6.28515625" style="93" customWidth="1"/>
    <col min="15902" max="16127" width="12.7109375" style="93"/>
    <col min="16128" max="16128" width="3.85546875" style="93" customWidth="1"/>
    <col min="16129" max="16129" width="5.5703125" style="93" customWidth="1"/>
    <col min="16130" max="16130" width="28.140625" style="93" customWidth="1"/>
    <col min="16131" max="16143" width="14" style="93" customWidth="1"/>
    <col min="16144" max="16144" width="3.85546875" style="93" customWidth="1"/>
    <col min="16145" max="16145" width="13.7109375" style="93" bestFit="1" customWidth="1"/>
    <col min="16146" max="16147" width="12.7109375" style="93"/>
    <col min="16148" max="16148" width="17.140625" style="93" customWidth="1"/>
    <col min="16149" max="16149" width="8.85546875" style="93" customWidth="1"/>
    <col min="16150" max="16150" width="12.7109375" style="93"/>
    <col min="16151" max="16151" width="14.85546875" style="93" customWidth="1"/>
    <col min="16152" max="16155" width="22.42578125" style="93" customWidth="1"/>
    <col min="16156" max="16156" width="25.28515625" style="93" customWidth="1"/>
    <col min="16157" max="16157" width="6.28515625" style="93" customWidth="1"/>
    <col min="16158" max="16384" width="12.7109375" style="93"/>
  </cols>
  <sheetData>
    <row r="1" spans="1:32" ht="13.5" customHeight="1">
      <c r="C1" s="93" t="s">
        <v>1</v>
      </c>
      <c r="D1" s="93" t="s">
        <v>1</v>
      </c>
      <c r="E1" s="95" t="s">
        <v>1</v>
      </c>
      <c r="F1" s="95"/>
      <c r="G1" s="95"/>
      <c r="H1" s="93" t="s">
        <v>1</v>
      </c>
      <c r="P1" s="93" t="s">
        <v>1</v>
      </c>
    </row>
    <row r="2" spans="1:32" ht="18.75">
      <c r="B2" s="359" t="s">
        <v>81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V2" s="366"/>
      <c r="W2" s="366"/>
      <c r="X2" s="366"/>
      <c r="Y2" s="366"/>
      <c r="Z2" s="366"/>
      <c r="AA2" s="366"/>
      <c r="AB2" s="366"/>
    </row>
    <row r="3" spans="1:32" ht="24.75" customHeight="1" thickBot="1"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3" t="s">
        <v>1</v>
      </c>
    </row>
    <row r="4" spans="1:32" ht="24.75" customHeight="1">
      <c r="A4" s="98"/>
      <c r="B4" s="367" t="s">
        <v>82</v>
      </c>
      <c r="C4" s="368"/>
      <c r="D4" s="99" t="s">
        <v>3</v>
      </c>
      <c r="E4" s="100" t="s">
        <v>4</v>
      </c>
      <c r="F4" s="100" t="s">
        <v>5</v>
      </c>
      <c r="G4" s="100" t="s">
        <v>6</v>
      </c>
      <c r="H4" s="100" t="s">
        <v>7</v>
      </c>
      <c r="I4" s="99" t="s">
        <v>8</v>
      </c>
      <c r="J4" s="99" t="s">
        <v>9</v>
      </c>
      <c r="K4" s="99" t="s">
        <v>10</v>
      </c>
      <c r="L4" s="99" t="s">
        <v>11</v>
      </c>
      <c r="M4" s="99" t="s">
        <v>12</v>
      </c>
      <c r="N4" s="101" t="s">
        <v>13</v>
      </c>
      <c r="O4" s="99" t="s">
        <v>14</v>
      </c>
      <c r="P4" s="102">
        <v>2022</v>
      </c>
      <c r="V4" s="371"/>
      <c r="W4" s="371"/>
      <c r="X4" s="103"/>
      <c r="Y4" s="103"/>
      <c r="Z4" s="103"/>
      <c r="AA4" s="103"/>
      <c r="AB4" s="104"/>
    </row>
    <row r="5" spans="1:32" ht="24.75" customHeight="1" thickBot="1">
      <c r="A5" s="98"/>
      <c r="B5" s="369"/>
      <c r="C5" s="370"/>
      <c r="D5" s="105" t="s">
        <v>15</v>
      </c>
      <c r="E5" s="105" t="s">
        <v>15</v>
      </c>
      <c r="F5" s="105" t="s">
        <v>15</v>
      </c>
      <c r="G5" s="105" t="s">
        <v>15</v>
      </c>
      <c r="H5" s="105" t="s">
        <v>15</v>
      </c>
      <c r="I5" s="105" t="s">
        <v>15</v>
      </c>
      <c r="J5" s="105" t="s">
        <v>15</v>
      </c>
      <c r="K5" s="105" t="s">
        <v>15</v>
      </c>
      <c r="L5" s="105" t="s">
        <v>15</v>
      </c>
      <c r="M5" s="105" t="s">
        <v>15</v>
      </c>
      <c r="N5" s="105" t="s">
        <v>15</v>
      </c>
      <c r="O5" s="105" t="s">
        <v>15</v>
      </c>
      <c r="P5" s="106" t="s">
        <v>15</v>
      </c>
      <c r="Q5" s="93" t="s">
        <v>1</v>
      </c>
      <c r="V5" s="371"/>
      <c r="W5" s="371"/>
      <c r="X5" s="107"/>
      <c r="Y5" s="107"/>
      <c r="Z5" s="107"/>
      <c r="AA5" s="107"/>
      <c r="AB5" s="107"/>
    </row>
    <row r="6" spans="1:32" ht="24.75" customHeight="1">
      <c r="A6" s="98"/>
      <c r="B6" s="108"/>
      <c r="C6" s="109" t="s">
        <v>83</v>
      </c>
      <c r="D6" s="110">
        <v>159.42962399999999</v>
      </c>
      <c r="E6" s="111">
        <v>141.09845899999999</v>
      </c>
      <c r="F6" s="111">
        <v>132.88731100000001</v>
      </c>
      <c r="G6" s="111">
        <v>102.96534800000001</v>
      </c>
      <c r="H6" s="111">
        <v>131.568285</v>
      </c>
      <c r="I6" s="111">
        <v>95.367897999999997</v>
      </c>
      <c r="J6" s="111">
        <v>94.341282000000007</v>
      </c>
      <c r="K6" s="111">
        <v>86.565417999999994</v>
      </c>
      <c r="L6" s="111">
        <v>175.368246</v>
      </c>
      <c r="M6" s="111">
        <v>235.782194</v>
      </c>
      <c r="N6" s="111">
        <v>132.84763799999999</v>
      </c>
      <c r="O6" s="111">
        <v>183.729511</v>
      </c>
      <c r="P6" s="112">
        <v>1671.9512139999999</v>
      </c>
      <c r="Q6" s="93" t="s">
        <v>1</v>
      </c>
      <c r="V6" s="372"/>
      <c r="W6" s="372"/>
      <c r="X6" s="113"/>
      <c r="Y6" s="113"/>
      <c r="Z6" s="113"/>
      <c r="AA6" s="113"/>
      <c r="AB6" s="113"/>
      <c r="AE6" s="93" t="s">
        <v>1</v>
      </c>
    </row>
    <row r="7" spans="1:32" ht="24.75" customHeight="1">
      <c r="A7" s="98" t="s">
        <v>1</v>
      </c>
      <c r="B7" s="114"/>
      <c r="C7" s="115" t="s">
        <v>84</v>
      </c>
      <c r="D7" s="116">
        <v>25.644480000000001</v>
      </c>
      <c r="E7" s="117">
        <v>37.002195</v>
      </c>
      <c r="F7" s="117">
        <v>111.81883500000001</v>
      </c>
      <c r="G7" s="117">
        <v>76.582438999999994</v>
      </c>
      <c r="H7" s="117">
        <v>50.917924999999997</v>
      </c>
      <c r="I7" s="117">
        <v>138.63942399999999</v>
      </c>
      <c r="J7" s="117">
        <v>176.35782800000001</v>
      </c>
      <c r="K7" s="117">
        <v>160.46757600000001</v>
      </c>
      <c r="L7" s="117">
        <v>162.00837100000001</v>
      </c>
      <c r="M7" s="117">
        <v>132.681905</v>
      </c>
      <c r="N7" s="117">
        <v>89.374150999999998</v>
      </c>
      <c r="O7" s="117">
        <v>87.703495000000004</v>
      </c>
      <c r="P7" s="118">
        <v>1249.1986240000001</v>
      </c>
      <c r="V7" s="372"/>
      <c r="W7" s="372"/>
      <c r="X7" s="113"/>
      <c r="Y7" s="113"/>
      <c r="Z7" s="113"/>
      <c r="AA7" s="113"/>
      <c r="AB7" s="113"/>
      <c r="AD7" s="93" t="s">
        <v>1</v>
      </c>
    </row>
    <row r="8" spans="1:32" ht="24.75" customHeight="1">
      <c r="A8" s="98"/>
      <c r="B8" s="119"/>
      <c r="C8" s="115" t="s">
        <v>85</v>
      </c>
      <c r="D8" s="116">
        <v>39.551668999999997</v>
      </c>
      <c r="E8" s="117">
        <v>25.527542</v>
      </c>
      <c r="F8" s="117">
        <v>73.532638000000006</v>
      </c>
      <c r="G8" s="117">
        <v>42.620406000000003</v>
      </c>
      <c r="H8" s="117">
        <v>27.850750999999999</v>
      </c>
      <c r="I8" s="117">
        <v>89.329358999999997</v>
      </c>
      <c r="J8" s="117">
        <v>121.29691800000001</v>
      </c>
      <c r="K8" s="117">
        <v>148.30498800000001</v>
      </c>
      <c r="L8" s="117">
        <v>73.335026999999997</v>
      </c>
      <c r="M8" s="117">
        <v>29.592669000000001</v>
      </c>
      <c r="N8" s="117">
        <v>92.001017000000004</v>
      </c>
      <c r="O8" s="117">
        <v>144.387362</v>
      </c>
      <c r="P8" s="118">
        <v>907.33034599999996</v>
      </c>
      <c r="Q8" s="93" t="s">
        <v>1</v>
      </c>
      <c r="V8" s="372"/>
      <c r="W8" s="372"/>
      <c r="X8" s="113"/>
      <c r="Y8" s="113"/>
      <c r="Z8" s="113"/>
      <c r="AA8" s="113"/>
      <c r="AB8" s="113"/>
    </row>
    <row r="9" spans="1:32" ht="24.75" customHeight="1" thickBot="1">
      <c r="A9" s="98"/>
      <c r="B9" s="120" t="s">
        <v>67</v>
      </c>
      <c r="C9" s="121" t="s">
        <v>68</v>
      </c>
      <c r="D9" s="122">
        <v>224.62577300000001</v>
      </c>
      <c r="E9" s="123">
        <v>203.628196</v>
      </c>
      <c r="F9" s="123">
        <v>318.23878400000001</v>
      </c>
      <c r="G9" s="123">
        <v>222.168193</v>
      </c>
      <c r="H9" s="123">
        <v>210.336961</v>
      </c>
      <c r="I9" s="123">
        <v>323.336681</v>
      </c>
      <c r="J9" s="122">
        <v>391.99602800000002</v>
      </c>
      <c r="K9" s="122">
        <v>395.33798200000001</v>
      </c>
      <c r="L9" s="122">
        <v>410.71164399999998</v>
      </c>
      <c r="M9" s="122">
        <v>398.05676799999998</v>
      </c>
      <c r="N9" s="122">
        <v>314.22280599999999</v>
      </c>
      <c r="O9" s="122">
        <v>415.82036799999997</v>
      </c>
      <c r="P9" s="124">
        <v>3828.480184</v>
      </c>
      <c r="Q9" s="93" t="s">
        <v>1</v>
      </c>
      <c r="V9" s="365"/>
      <c r="W9" s="365"/>
      <c r="X9" s="125"/>
      <c r="Y9" s="125"/>
      <c r="Z9" s="125"/>
      <c r="AA9" s="125"/>
      <c r="AB9" s="125"/>
      <c r="AD9" s="93" t="s">
        <v>1</v>
      </c>
      <c r="AF9" s="93" t="s">
        <v>1</v>
      </c>
    </row>
    <row r="10" spans="1:32" ht="24.75" customHeight="1">
      <c r="A10" s="98"/>
      <c r="B10" s="108"/>
      <c r="C10" s="109" t="s">
        <v>86</v>
      </c>
      <c r="D10" s="110">
        <v>282.16182700000002</v>
      </c>
      <c r="E10" s="111">
        <v>200.03412499999999</v>
      </c>
      <c r="F10" s="111">
        <v>356.00958700000001</v>
      </c>
      <c r="G10" s="111">
        <v>338.89344499999999</v>
      </c>
      <c r="H10" s="111">
        <v>168.31176099999999</v>
      </c>
      <c r="I10" s="111">
        <v>328.06575400000003</v>
      </c>
      <c r="J10" s="111">
        <v>449.42890299999999</v>
      </c>
      <c r="K10" s="111">
        <v>432.545232</v>
      </c>
      <c r="L10" s="111">
        <v>256.69713300000001</v>
      </c>
      <c r="M10" s="111">
        <v>221.547631</v>
      </c>
      <c r="N10" s="111">
        <v>366.48119400000002</v>
      </c>
      <c r="O10" s="111">
        <v>497.99034399999999</v>
      </c>
      <c r="P10" s="112">
        <v>3898.1669360000001</v>
      </c>
      <c r="Q10" s="93" t="s">
        <v>1</v>
      </c>
      <c r="V10" s="373"/>
      <c r="W10" s="373"/>
      <c r="X10" s="125"/>
      <c r="Y10" s="125"/>
      <c r="Z10" s="125"/>
      <c r="AA10" s="125"/>
      <c r="AB10" s="125"/>
      <c r="AD10" s="93" t="s">
        <v>1</v>
      </c>
    </row>
    <row r="11" spans="1:32" ht="24.75" customHeight="1">
      <c r="A11" s="98"/>
      <c r="B11" s="114"/>
      <c r="C11" s="115" t="s">
        <v>70</v>
      </c>
      <c r="D11" s="116">
        <v>113.004639</v>
      </c>
      <c r="E11" s="117">
        <v>87.995210999999998</v>
      </c>
      <c r="F11" s="117">
        <v>47.830938000000003</v>
      </c>
      <c r="G11" s="117">
        <v>76.015029999999996</v>
      </c>
      <c r="H11" s="117">
        <v>93.816252000000006</v>
      </c>
      <c r="I11" s="117">
        <v>31.920518000000001</v>
      </c>
      <c r="J11" s="117">
        <v>13.481666000000001</v>
      </c>
      <c r="K11" s="117">
        <v>22.354240999999998</v>
      </c>
      <c r="L11" s="117">
        <v>29.278938</v>
      </c>
      <c r="M11" s="117">
        <v>39.881647999999998</v>
      </c>
      <c r="N11" s="117">
        <v>37.930776000000002</v>
      </c>
      <c r="O11" s="117">
        <v>49.749032999999997</v>
      </c>
      <c r="P11" s="118">
        <v>643.25888999999995</v>
      </c>
      <c r="V11" s="373"/>
      <c r="W11" s="373"/>
      <c r="X11" s="125"/>
      <c r="Y11" s="125"/>
      <c r="Z11" s="125"/>
      <c r="AA11" s="125"/>
      <c r="AB11" s="125"/>
    </row>
    <row r="12" spans="1:32" ht="24.75" customHeight="1">
      <c r="A12" s="98"/>
      <c r="B12" s="119"/>
      <c r="C12" s="115" t="s">
        <v>71</v>
      </c>
      <c r="D12" s="116">
        <v>275.14442400000001</v>
      </c>
      <c r="E12" s="117">
        <v>235.51434499999999</v>
      </c>
      <c r="F12" s="117">
        <v>183.572202</v>
      </c>
      <c r="G12" s="117">
        <v>260.46609100000001</v>
      </c>
      <c r="H12" s="117">
        <v>277.43170199999997</v>
      </c>
      <c r="I12" s="117">
        <v>173.069973</v>
      </c>
      <c r="J12" s="117">
        <v>124.383139</v>
      </c>
      <c r="K12" s="117">
        <v>118.024575</v>
      </c>
      <c r="L12" s="117">
        <v>137.14515900000001</v>
      </c>
      <c r="M12" s="117">
        <v>212.447441</v>
      </c>
      <c r="N12" s="117">
        <v>149.25510299999999</v>
      </c>
      <c r="O12" s="117">
        <v>168.41427300000001</v>
      </c>
      <c r="P12" s="118">
        <v>2314.8684269999999</v>
      </c>
      <c r="Q12" s="93" t="s">
        <v>1</v>
      </c>
      <c r="V12" s="373"/>
      <c r="W12" s="373"/>
      <c r="X12" s="125"/>
      <c r="Y12" s="125"/>
      <c r="Z12" s="125"/>
      <c r="AA12" s="125"/>
      <c r="AB12" s="125"/>
    </row>
    <row r="13" spans="1:32" ht="24.75" customHeight="1" thickBot="1">
      <c r="A13" s="98"/>
      <c r="B13" s="126" t="s">
        <v>72</v>
      </c>
      <c r="C13" s="127" t="s">
        <v>73</v>
      </c>
      <c r="D13" s="128">
        <v>670.31088999999997</v>
      </c>
      <c r="E13" s="129">
        <v>523.54368099999999</v>
      </c>
      <c r="F13" s="129">
        <v>587.41272700000002</v>
      </c>
      <c r="G13" s="129">
        <v>675.37456599999996</v>
      </c>
      <c r="H13" s="129">
        <v>539.55971499999998</v>
      </c>
      <c r="I13" s="129">
        <v>533.05624499999999</v>
      </c>
      <c r="J13" s="128">
        <v>587.29370800000004</v>
      </c>
      <c r="K13" s="128">
        <v>572.92404799999997</v>
      </c>
      <c r="L13" s="128">
        <v>423.12123000000003</v>
      </c>
      <c r="M13" s="128">
        <v>473.87671999999998</v>
      </c>
      <c r="N13" s="128">
        <v>553.66707299999996</v>
      </c>
      <c r="O13" s="128">
        <v>716.15364999999997</v>
      </c>
      <c r="P13" s="130">
        <v>6856.294253</v>
      </c>
      <c r="Q13" s="93" t="s">
        <v>1</v>
      </c>
      <c r="V13" s="365"/>
      <c r="W13" s="365"/>
      <c r="X13" s="125"/>
      <c r="Y13" s="125"/>
      <c r="Z13" s="125"/>
      <c r="AA13" s="125"/>
      <c r="AB13" s="125"/>
    </row>
    <row r="14" spans="1:32" ht="24.75" customHeight="1" thickBot="1">
      <c r="A14" s="98"/>
      <c r="B14" s="131" t="s">
        <v>74</v>
      </c>
      <c r="C14" s="132" t="s">
        <v>75</v>
      </c>
      <c r="D14" s="133">
        <v>445.68511699999999</v>
      </c>
      <c r="E14" s="133">
        <v>319.91548499999999</v>
      </c>
      <c r="F14" s="133">
        <v>269.17394300000001</v>
      </c>
      <c r="G14" s="133">
        <v>453.20637299999999</v>
      </c>
      <c r="H14" s="133">
        <v>329.22275400000001</v>
      </c>
      <c r="I14" s="133">
        <v>209.71956399999999</v>
      </c>
      <c r="J14" s="133">
        <v>195.29768000000001</v>
      </c>
      <c r="K14" s="133">
        <v>177.58606599999999</v>
      </c>
      <c r="L14" s="133">
        <v>12.409585999999999</v>
      </c>
      <c r="M14" s="133">
        <v>75.819952000000001</v>
      </c>
      <c r="N14" s="133">
        <v>239.444267</v>
      </c>
      <c r="O14" s="133">
        <v>300.333282</v>
      </c>
      <c r="P14" s="134">
        <v>3027.814069</v>
      </c>
      <c r="R14" s="93" t="s">
        <v>1</v>
      </c>
      <c r="S14" s="93" t="s">
        <v>87</v>
      </c>
      <c r="V14" s="374"/>
      <c r="W14" s="374"/>
      <c r="X14" s="125"/>
      <c r="Y14" s="125"/>
      <c r="Z14" s="125"/>
      <c r="AA14" s="125"/>
      <c r="AB14" s="125"/>
    </row>
    <row r="15" spans="1:32" ht="15" customHeight="1" thickBot="1">
      <c r="B15" s="364"/>
      <c r="C15" s="364"/>
      <c r="D15" s="135" t="s">
        <v>1</v>
      </c>
      <c r="E15" s="135" t="s">
        <v>1</v>
      </c>
      <c r="F15" s="135" t="s">
        <v>1</v>
      </c>
      <c r="G15" s="135" t="s">
        <v>1</v>
      </c>
      <c r="H15" s="135" t="s">
        <v>1</v>
      </c>
      <c r="I15" s="135" t="s">
        <v>1</v>
      </c>
      <c r="J15" s="135"/>
      <c r="K15" s="135"/>
      <c r="L15" s="135"/>
      <c r="M15" s="135"/>
      <c r="N15" s="135"/>
      <c r="O15" s="135"/>
      <c r="P15" s="135" t="s">
        <v>1</v>
      </c>
      <c r="Q15" s="93" t="s">
        <v>1</v>
      </c>
      <c r="V15" s="374"/>
      <c r="W15" s="374"/>
      <c r="X15" s="125"/>
      <c r="Y15" s="125"/>
      <c r="Z15" s="125"/>
      <c r="AA15" s="125"/>
      <c r="AB15" s="125"/>
    </row>
    <row r="16" spans="1:32" ht="24.75" customHeight="1" thickBot="1">
      <c r="A16" s="98"/>
      <c r="B16" s="136"/>
      <c r="C16" s="137" t="s">
        <v>76</v>
      </c>
      <c r="D16" s="138">
        <f>-(D6-D10)</f>
        <v>122.73220300000003</v>
      </c>
      <c r="E16" s="138">
        <f t="shared" ref="E16:P18" si="0">-(E6-E10)</f>
        <v>58.935665999999998</v>
      </c>
      <c r="F16" s="138">
        <f t="shared" si="0"/>
        <v>223.122276</v>
      </c>
      <c r="G16" s="138">
        <f t="shared" si="0"/>
        <v>235.92809699999998</v>
      </c>
      <c r="H16" s="138">
        <f t="shared" si="0"/>
        <v>36.743475999999987</v>
      </c>
      <c r="I16" s="138">
        <f t="shared" si="0"/>
        <v>232.69785600000003</v>
      </c>
      <c r="J16" s="138">
        <f t="shared" si="0"/>
        <v>355.08762100000001</v>
      </c>
      <c r="K16" s="138">
        <f t="shared" si="0"/>
        <v>345.97981400000003</v>
      </c>
      <c r="L16" s="138">
        <f t="shared" si="0"/>
        <v>81.328887000000009</v>
      </c>
      <c r="M16" s="138">
        <f t="shared" si="0"/>
        <v>-14.234563000000009</v>
      </c>
      <c r="N16" s="138">
        <f t="shared" si="0"/>
        <v>233.63355600000003</v>
      </c>
      <c r="O16" s="138">
        <f t="shared" si="0"/>
        <v>314.26083299999999</v>
      </c>
      <c r="P16" s="139">
        <f t="shared" si="0"/>
        <v>2226.2157219999999</v>
      </c>
      <c r="Q16" s="93" t="s">
        <v>1</v>
      </c>
      <c r="V16" s="374"/>
      <c r="W16" s="374"/>
      <c r="X16" s="125"/>
      <c r="Y16" s="125"/>
      <c r="Z16" s="125"/>
      <c r="AA16" s="125"/>
      <c r="AB16" s="125"/>
    </row>
    <row r="17" spans="1:28" ht="24.75" customHeight="1" thickBot="1">
      <c r="A17" s="98"/>
      <c r="B17" s="136"/>
      <c r="C17" s="137" t="s">
        <v>77</v>
      </c>
      <c r="D17" s="140">
        <f>-(D7-D11)</f>
        <v>87.360158999999996</v>
      </c>
      <c r="E17" s="140">
        <f t="shared" si="0"/>
        <v>50.993015999999997</v>
      </c>
      <c r="F17" s="140">
        <f t="shared" si="0"/>
        <v>-63.987897000000004</v>
      </c>
      <c r="G17" s="140">
        <f t="shared" si="0"/>
        <v>-0.56740899999999783</v>
      </c>
      <c r="H17" s="140">
        <f t="shared" si="0"/>
        <v>42.898327000000009</v>
      </c>
      <c r="I17" s="140">
        <f t="shared" si="0"/>
        <v>-106.71890599999999</v>
      </c>
      <c r="J17" s="140">
        <f t="shared" si="0"/>
        <v>-162.87616200000002</v>
      </c>
      <c r="K17" s="140">
        <f t="shared" si="0"/>
        <v>-138.11333500000001</v>
      </c>
      <c r="L17" s="140">
        <f t="shared" si="0"/>
        <v>-132.729433</v>
      </c>
      <c r="M17" s="140">
        <f t="shared" si="0"/>
        <v>-92.800257000000002</v>
      </c>
      <c r="N17" s="140">
        <f t="shared" si="0"/>
        <v>-51.443374999999996</v>
      </c>
      <c r="O17" s="140">
        <f t="shared" si="0"/>
        <v>-37.954462000000007</v>
      </c>
      <c r="P17" s="141">
        <f t="shared" si="0"/>
        <v>-605.93973400000016</v>
      </c>
      <c r="V17" s="374"/>
      <c r="W17" s="374"/>
      <c r="X17" s="125"/>
      <c r="Y17" s="125"/>
      <c r="Z17" s="125"/>
      <c r="AA17" s="125"/>
      <c r="AB17" s="125"/>
    </row>
    <row r="18" spans="1:28" ht="24.75" customHeight="1" thickBot="1">
      <c r="A18" s="98"/>
      <c r="B18" s="136"/>
      <c r="C18" s="137" t="s">
        <v>78</v>
      </c>
      <c r="D18" s="140">
        <f>-(D8-D12)</f>
        <v>235.59275500000001</v>
      </c>
      <c r="E18" s="140">
        <f t="shared" si="0"/>
        <v>209.98680299999998</v>
      </c>
      <c r="F18" s="140">
        <f t="shared" si="0"/>
        <v>110.039564</v>
      </c>
      <c r="G18" s="140">
        <f t="shared" si="0"/>
        <v>217.845685</v>
      </c>
      <c r="H18" s="140">
        <f t="shared" si="0"/>
        <v>249.58095099999997</v>
      </c>
      <c r="I18" s="140">
        <f t="shared" si="0"/>
        <v>83.740614000000008</v>
      </c>
      <c r="J18" s="140">
        <f t="shared" si="0"/>
        <v>3.0862209999999948</v>
      </c>
      <c r="K18" s="140">
        <f t="shared" si="0"/>
        <v>-30.28041300000001</v>
      </c>
      <c r="L18" s="140">
        <f t="shared" si="0"/>
        <v>63.81013200000001</v>
      </c>
      <c r="M18" s="140">
        <f t="shared" si="0"/>
        <v>182.854772</v>
      </c>
      <c r="N18" s="140">
        <f t="shared" si="0"/>
        <v>57.254085999999987</v>
      </c>
      <c r="O18" s="140">
        <f t="shared" si="0"/>
        <v>24.026911000000013</v>
      </c>
      <c r="P18" s="141">
        <f t="shared" si="0"/>
        <v>1407.5380809999999</v>
      </c>
      <c r="Q18" s="93" t="s">
        <v>1</v>
      </c>
      <c r="V18" s="374"/>
      <c r="W18" s="374"/>
      <c r="X18" s="125"/>
      <c r="Y18" s="125"/>
      <c r="Z18" s="125"/>
      <c r="AA18" s="125"/>
      <c r="AB18" s="125"/>
    </row>
  </sheetData>
  <mergeCells count="18">
    <mergeCell ref="V18:W18"/>
    <mergeCell ref="V14:W14"/>
    <mergeCell ref="B15:C15"/>
    <mergeCell ref="V15:W15"/>
    <mergeCell ref="V16:W16"/>
    <mergeCell ref="V17:W17"/>
    <mergeCell ref="V13:W13"/>
    <mergeCell ref="B2:P2"/>
    <mergeCell ref="V2:AB2"/>
    <mergeCell ref="B4:C5"/>
    <mergeCell ref="V4:W5"/>
    <mergeCell ref="V6:W6"/>
    <mergeCell ref="V7:W7"/>
    <mergeCell ref="V8:W8"/>
    <mergeCell ref="V9:W9"/>
    <mergeCell ref="V10:W10"/>
    <mergeCell ref="V11:W11"/>
    <mergeCell ref="V12:W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B33-1FBC-4B89-8514-05F3F45BA356}">
  <dimension ref="A1:P17"/>
  <sheetViews>
    <sheetView workbookViewId="0">
      <selection activeCell="P28" sqref="P28"/>
    </sheetView>
  </sheetViews>
  <sheetFormatPr defaultRowHeight="12.75"/>
  <cols>
    <col min="1" max="1" width="10" style="239" bestFit="1" customWidth="1"/>
    <col min="2" max="10" width="11.7109375" style="239" customWidth="1"/>
    <col min="11" max="13" width="9.140625" style="239"/>
    <col min="14" max="14" width="9.7109375" style="239" bestFit="1" customWidth="1"/>
    <col min="15" max="16384" width="9.140625" style="239"/>
  </cols>
  <sheetData>
    <row r="1" spans="1:16" ht="41.25" customHeight="1">
      <c r="A1" s="375" t="s">
        <v>127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6" ht="18.75" customHeight="1">
      <c r="A2" s="240"/>
      <c r="B2" s="376" t="s">
        <v>128</v>
      </c>
      <c r="C2" s="377"/>
      <c r="D2" s="378"/>
      <c r="E2" s="376" t="s">
        <v>129</v>
      </c>
      <c r="F2" s="377"/>
      <c r="G2" s="378"/>
      <c r="H2" s="377" t="s">
        <v>130</v>
      </c>
      <c r="I2" s="377"/>
      <c r="J2" s="377"/>
    </row>
    <row r="3" spans="1:16">
      <c r="A3" s="241"/>
      <c r="B3" s="242" t="s">
        <v>131</v>
      </c>
      <c r="C3" s="243" t="s">
        <v>132</v>
      </c>
      <c r="D3" s="244" t="s">
        <v>51</v>
      </c>
      <c r="E3" s="242" t="s">
        <v>131</v>
      </c>
      <c r="F3" s="243" t="s">
        <v>132</v>
      </c>
      <c r="G3" s="244" t="s">
        <v>51</v>
      </c>
      <c r="H3" s="242" t="s">
        <v>131</v>
      </c>
      <c r="I3" s="243" t="s">
        <v>132</v>
      </c>
      <c r="J3" s="243" t="s">
        <v>51</v>
      </c>
    </row>
    <row r="4" spans="1:16">
      <c r="A4" s="245" t="s">
        <v>133</v>
      </c>
      <c r="B4" s="246" t="s">
        <v>134</v>
      </c>
      <c r="C4" s="245" t="s">
        <v>134</v>
      </c>
      <c r="D4" s="247" t="s">
        <v>135</v>
      </c>
      <c r="E4" s="246" t="s">
        <v>134</v>
      </c>
      <c r="F4" s="245" t="s">
        <v>134</v>
      </c>
      <c r="G4" s="247" t="s">
        <v>135</v>
      </c>
      <c r="H4" s="245" t="s">
        <v>134</v>
      </c>
      <c r="I4" s="245" t="s">
        <v>134</v>
      </c>
      <c r="J4" s="245" t="s">
        <v>135</v>
      </c>
    </row>
    <row r="5" spans="1:16">
      <c r="A5" s="248" t="s">
        <v>136</v>
      </c>
      <c r="B5" s="249">
        <v>-111.211</v>
      </c>
      <c r="C5" s="250">
        <v>-8.9696990049751246</v>
      </c>
      <c r="D5" s="251">
        <v>-3605.819</v>
      </c>
      <c r="E5" s="249">
        <v>28.82</v>
      </c>
      <c r="F5" s="250">
        <v>5.3990292397660813</v>
      </c>
      <c r="G5" s="251">
        <v>1846.4680000000001</v>
      </c>
      <c r="H5" s="250">
        <v>-111.211</v>
      </c>
      <c r="I5" s="250">
        <v>-2.3647190860215055</v>
      </c>
      <c r="J5" s="250">
        <v>-1759.3509999999999</v>
      </c>
      <c r="N5" s="253"/>
    </row>
    <row r="6" spans="1:16">
      <c r="A6" s="248" t="s">
        <v>137</v>
      </c>
      <c r="B6" s="249">
        <v>-67.94</v>
      </c>
      <c r="C6" s="250">
        <v>-5.9659279999999999</v>
      </c>
      <c r="D6" s="251">
        <v>-1491.482</v>
      </c>
      <c r="E6" s="249">
        <v>39.712000000000003</v>
      </c>
      <c r="F6" s="250">
        <v>7.2319574468085106</v>
      </c>
      <c r="G6" s="251">
        <v>3059.1179999999999</v>
      </c>
      <c r="H6" s="250">
        <v>-67.94</v>
      </c>
      <c r="I6" s="250">
        <v>2.0519583333333333</v>
      </c>
      <c r="J6" s="250">
        <v>1567.636</v>
      </c>
    </row>
    <row r="7" spans="1:16">
      <c r="A7" s="248" t="s">
        <v>138</v>
      </c>
      <c r="B7" s="249">
        <v>-53.895000000000003</v>
      </c>
      <c r="C7" s="250">
        <v>-9.3872272727272712</v>
      </c>
      <c r="D7" s="251">
        <v>-4543.4179999999997</v>
      </c>
      <c r="E7" s="249">
        <v>44.883000000000003</v>
      </c>
      <c r="F7" s="250">
        <v>6.7777170542635661</v>
      </c>
      <c r="G7" s="251">
        <v>1748.6510000000001</v>
      </c>
      <c r="H7" s="250">
        <v>-53.895000000000003</v>
      </c>
      <c r="I7" s="250">
        <v>-3.7604670255720052</v>
      </c>
      <c r="J7" s="250">
        <v>-2794.7669999999998</v>
      </c>
      <c r="P7" s="252"/>
    </row>
    <row r="8" spans="1:16">
      <c r="A8" s="248" t="s">
        <v>139</v>
      </c>
      <c r="B8" s="249">
        <v>-51.008000000000003</v>
      </c>
      <c r="C8" s="250">
        <v>-5.8512970027247952</v>
      </c>
      <c r="D8" s="251">
        <v>-2147.4259999999999</v>
      </c>
      <c r="E8" s="249">
        <v>43.32</v>
      </c>
      <c r="F8" s="250">
        <v>6.9737110481586404</v>
      </c>
      <c r="G8" s="251">
        <v>2461.7199999999998</v>
      </c>
      <c r="H8" s="250">
        <v>-51.008000000000003</v>
      </c>
      <c r="I8" s="250">
        <v>0.43651944444444446</v>
      </c>
      <c r="J8" s="250">
        <v>314.29399999999987</v>
      </c>
    </row>
    <row r="9" spans="1:16">
      <c r="A9" s="248" t="s">
        <v>140</v>
      </c>
      <c r="B9" s="249">
        <v>-58.83</v>
      </c>
      <c r="C9" s="250">
        <v>-5.9996859205776172</v>
      </c>
      <c r="D9" s="251">
        <v>-1661.913</v>
      </c>
      <c r="E9" s="249">
        <v>35.953000000000003</v>
      </c>
      <c r="F9" s="250">
        <v>5.9808029978586728</v>
      </c>
      <c r="G9" s="251">
        <v>2793.0349999999999</v>
      </c>
      <c r="H9" s="250">
        <v>-58.83</v>
      </c>
      <c r="I9" s="250">
        <v>1.5203252688172042</v>
      </c>
      <c r="J9" s="250">
        <v>1131.1219999999998</v>
      </c>
    </row>
    <row r="10" spans="1:16">
      <c r="A10" s="248" t="s">
        <v>141</v>
      </c>
      <c r="B10" s="249">
        <v>-145.04400000000001</v>
      </c>
      <c r="C10" s="250">
        <v>-12.742995753715499</v>
      </c>
      <c r="D10" s="251">
        <v>-6001.951</v>
      </c>
      <c r="E10" s="249">
        <v>53.034999999999997</v>
      </c>
      <c r="F10" s="250">
        <v>8.3158112449799191</v>
      </c>
      <c r="G10" s="251">
        <v>2070.6370000000002</v>
      </c>
      <c r="H10" s="250">
        <v>-145.04400000000001</v>
      </c>
      <c r="I10" s="250">
        <v>-5.4601583333333341</v>
      </c>
      <c r="J10" s="250">
        <v>-3931.3139999999999</v>
      </c>
    </row>
    <row r="11" spans="1:16">
      <c r="A11" s="248" t="s">
        <v>142</v>
      </c>
      <c r="B11" s="249">
        <v>-97.754999999999995</v>
      </c>
      <c r="C11" s="250">
        <v>-13.913265193370165</v>
      </c>
      <c r="D11" s="251">
        <v>-7554.9030000000002</v>
      </c>
      <c r="E11" s="249">
        <v>63.767000000000003</v>
      </c>
      <c r="F11" s="250">
        <v>9.1576881188118797</v>
      </c>
      <c r="G11" s="251">
        <v>1849.8530000000001</v>
      </c>
      <c r="H11" s="250">
        <v>-97.754999999999995</v>
      </c>
      <c r="I11" s="250">
        <v>-7.6680779569892472</v>
      </c>
      <c r="J11" s="250">
        <v>-5705.05</v>
      </c>
    </row>
    <row r="12" spans="1:16">
      <c r="A12" s="248" t="s">
        <v>143</v>
      </c>
      <c r="B12" s="249">
        <v>-209.47300000000001</v>
      </c>
      <c r="C12" s="250">
        <v>-15.150742964352721</v>
      </c>
      <c r="D12" s="251">
        <v>-8075.3459999999995</v>
      </c>
      <c r="E12" s="249">
        <v>62.075000000000003</v>
      </c>
      <c r="F12" s="250">
        <v>8.6109715639810425</v>
      </c>
      <c r="G12" s="251">
        <v>1816.915</v>
      </c>
      <c r="H12" s="250">
        <v>-209.47300000000001</v>
      </c>
      <c r="I12" s="250">
        <v>-8.4118696236559138</v>
      </c>
      <c r="J12" s="250">
        <v>-6258.4309999999996</v>
      </c>
    </row>
    <row r="13" spans="1:16">
      <c r="A13" s="248" t="s">
        <v>144</v>
      </c>
      <c r="B13" s="249">
        <v>-237.542</v>
      </c>
      <c r="C13" s="250">
        <v>-23.817936731107206</v>
      </c>
      <c r="D13" s="251">
        <v>-13552.406000000001</v>
      </c>
      <c r="E13" s="249">
        <v>94.77</v>
      </c>
      <c r="F13" s="250">
        <v>11.292947019867549</v>
      </c>
      <c r="G13" s="251">
        <v>1705.2349999999999</v>
      </c>
      <c r="H13" s="250">
        <v>-237.542</v>
      </c>
      <c r="I13" s="250">
        <v>-16.454404166666666</v>
      </c>
      <c r="J13" s="250">
        <v>-11847.171</v>
      </c>
    </row>
    <row r="14" spans="1:16">
      <c r="A14" s="248" t="s">
        <v>145</v>
      </c>
      <c r="B14" s="249">
        <v>-126.52500000000001</v>
      </c>
      <c r="C14" s="250">
        <v>-17.478639477977161</v>
      </c>
      <c r="D14" s="251">
        <v>-10714.406000000001</v>
      </c>
      <c r="E14" s="249">
        <v>83.843999999999994</v>
      </c>
      <c r="F14" s="250">
        <v>8.0020375939849622</v>
      </c>
      <c r="G14" s="251">
        <v>1064.271</v>
      </c>
      <c r="H14" s="250">
        <v>-126.52500000000001</v>
      </c>
      <c r="I14" s="250">
        <v>-12.93583780160858</v>
      </c>
      <c r="J14" s="250">
        <v>-9650.1350000000002</v>
      </c>
    </row>
    <row r="15" spans="1:16">
      <c r="A15" s="248" t="s">
        <v>146</v>
      </c>
      <c r="B15" s="249">
        <v>-77.694999999999993</v>
      </c>
      <c r="C15" s="250">
        <v>-15.73019387755102</v>
      </c>
      <c r="D15" s="251">
        <v>-7707.7950000000001</v>
      </c>
      <c r="E15" s="249">
        <v>56.612000000000002</v>
      </c>
      <c r="F15" s="250">
        <v>13.829965217391303</v>
      </c>
      <c r="G15" s="251">
        <v>3180.8919999999998</v>
      </c>
      <c r="H15" s="250">
        <v>-77.694999999999993</v>
      </c>
      <c r="I15" s="250">
        <v>-6.287365277777778</v>
      </c>
      <c r="J15" s="250">
        <v>-4526.9030000000002</v>
      </c>
    </row>
    <row r="16" spans="1:16">
      <c r="A16" s="254" t="s">
        <v>147</v>
      </c>
      <c r="B16" s="255">
        <v>-269.99900000000002</v>
      </c>
      <c r="C16" s="256">
        <v>-21.323051851851851</v>
      </c>
      <c r="D16" s="257">
        <v>-11514.448</v>
      </c>
      <c r="E16" s="255">
        <v>51.546999999999997</v>
      </c>
      <c r="F16" s="256">
        <v>9.1070490196078424</v>
      </c>
      <c r="G16" s="257">
        <v>1857.838</v>
      </c>
      <c r="H16" s="256">
        <v>-269.99900000000002</v>
      </c>
      <c r="I16" s="256">
        <v>-12.979314516129032</v>
      </c>
      <c r="J16" s="256">
        <v>-9656.61</v>
      </c>
    </row>
    <row r="17" spans="1:10">
      <c r="A17" s="258">
        <v>2022</v>
      </c>
      <c r="B17" s="259">
        <v>-269.99900000000002</v>
      </c>
      <c r="C17" s="260">
        <v>-14.063238410596027</v>
      </c>
      <c r="D17" s="261">
        <v>-78571.312999999995</v>
      </c>
      <c r="E17" s="259">
        <v>94.77</v>
      </c>
      <c r="F17" s="260">
        <v>7.7704507645259939</v>
      </c>
      <c r="G17" s="261">
        <v>25409.374</v>
      </c>
      <c r="H17" s="260">
        <v>-269.99900000000002</v>
      </c>
      <c r="I17" s="260">
        <v>-6.0687144977168943</v>
      </c>
      <c r="J17" s="260">
        <v>-53116.68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5AE9-56BC-4360-88AC-414D21EA9A85}">
  <dimension ref="A1:N54"/>
  <sheetViews>
    <sheetView zoomScale="84" zoomScaleNormal="84" workbookViewId="0">
      <selection activeCell="P45" sqref="P45"/>
    </sheetView>
  </sheetViews>
  <sheetFormatPr defaultColWidth="15.28515625" defaultRowHeight="15.75"/>
  <cols>
    <col min="1" max="1" width="3.85546875" style="262" customWidth="1"/>
    <col min="2" max="2" width="12.7109375" style="262" customWidth="1"/>
    <col min="3" max="3" width="11.140625" style="262" customWidth="1"/>
    <col min="4" max="4" width="16.140625" style="262" customWidth="1"/>
    <col min="5" max="5" width="8.5703125" style="262" customWidth="1"/>
    <col min="6" max="6" width="10.7109375" style="262" customWidth="1"/>
    <col min="7" max="7" width="15.28515625" style="262" customWidth="1"/>
    <col min="8" max="8" width="9.140625" style="262" customWidth="1"/>
    <col min="9" max="9" width="14" style="262" customWidth="1"/>
    <col min="10" max="10" width="15.28515625" style="262" customWidth="1"/>
    <col min="11" max="11" width="13.140625" style="262" customWidth="1"/>
    <col min="12" max="12" width="16.7109375" style="262" customWidth="1"/>
    <col min="13" max="253" width="15.28515625" style="262"/>
    <col min="254" max="254" width="3.85546875" style="262" customWidth="1"/>
    <col min="255" max="255" width="12.7109375" style="262" customWidth="1"/>
    <col min="256" max="256" width="11.140625" style="262" customWidth="1"/>
    <col min="257" max="257" width="16.140625" style="262" customWidth="1"/>
    <col min="258" max="258" width="8.5703125" style="262" customWidth="1"/>
    <col min="259" max="259" width="10.7109375" style="262" customWidth="1"/>
    <col min="260" max="260" width="15.28515625" style="262" customWidth="1"/>
    <col min="261" max="261" width="9.140625" style="262" customWidth="1"/>
    <col min="262" max="262" width="14" style="262" customWidth="1"/>
    <col min="263" max="263" width="15.28515625" style="262" customWidth="1"/>
    <col min="264" max="264" width="13.140625" style="262" customWidth="1"/>
    <col min="265" max="265" width="16.7109375" style="262" customWidth="1"/>
    <col min="266" max="266" width="6" style="262" customWidth="1"/>
    <col min="267" max="509" width="15.28515625" style="262"/>
    <col min="510" max="510" width="3.85546875" style="262" customWidth="1"/>
    <col min="511" max="511" width="12.7109375" style="262" customWidth="1"/>
    <col min="512" max="512" width="11.140625" style="262" customWidth="1"/>
    <col min="513" max="513" width="16.140625" style="262" customWidth="1"/>
    <col min="514" max="514" width="8.5703125" style="262" customWidth="1"/>
    <col min="515" max="515" width="10.7109375" style="262" customWidth="1"/>
    <col min="516" max="516" width="15.28515625" style="262" customWidth="1"/>
    <col min="517" max="517" width="9.140625" style="262" customWidth="1"/>
    <col min="518" max="518" width="14" style="262" customWidth="1"/>
    <col min="519" max="519" width="15.28515625" style="262" customWidth="1"/>
    <col min="520" max="520" width="13.140625" style="262" customWidth="1"/>
    <col min="521" max="521" width="16.7109375" style="262" customWidth="1"/>
    <col min="522" max="522" width="6" style="262" customWidth="1"/>
    <col min="523" max="765" width="15.28515625" style="262"/>
    <col min="766" max="766" width="3.85546875" style="262" customWidth="1"/>
    <col min="767" max="767" width="12.7109375" style="262" customWidth="1"/>
    <col min="768" max="768" width="11.140625" style="262" customWidth="1"/>
    <col min="769" max="769" width="16.140625" style="262" customWidth="1"/>
    <col min="770" max="770" width="8.5703125" style="262" customWidth="1"/>
    <col min="771" max="771" width="10.7109375" style="262" customWidth="1"/>
    <col min="772" max="772" width="15.28515625" style="262" customWidth="1"/>
    <col min="773" max="773" width="9.140625" style="262" customWidth="1"/>
    <col min="774" max="774" width="14" style="262" customWidth="1"/>
    <col min="775" max="775" width="15.28515625" style="262" customWidth="1"/>
    <col min="776" max="776" width="13.140625" style="262" customWidth="1"/>
    <col min="777" max="777" width="16.7109375" style="262" customWidth="1"/>
    <col min="778" max="778" width="6" style="262" customWidth="1"/>
    <col min="779" max="1021" width="15.28515625" style="262"/>
    <col min="1022" max="1022" width="3.85546875" style="262" customWidth="1"/>
    <col min="1023" max="1023" width="12.7109375" style="262" customWidth="1"/>
    <col min="1024" max="1024" width="11.140625" style="262" customWidth="1"/>
    <col min="1025" max="1025" width="16.140625" style="262" customWidth="1"/>
    <col min="1026" max="1026" width="8.5703125" style="262" customWidth="1"/>
    <col min="1027" max="1027" width="10.7109375" style="262" customWidth="1"/>
    <col min="1028" max="1028" width="15.28515625" style="262" customWidth="1"/>
    <col min="1029" max="1029" width="9.140625" style="262" customWidth="1"/>
    <col min="1030" max="1030" width="14" style="262" customWidth="1"/>
    <col min="1031" max="1031" width="15.28515625" style="262" customWidth="1"/>
    <col min="1032" max="1032" width="13.140625" style="262" customWidth="1"/>
    <col min="1033" max="1033" width="16.7109375" style="262" customWidth="1"/>
    <col min="1034" max="1034" width="6" style="262" customWidth="1"/>
    <col min="1035" max="1277" width="15.28515625" style="262"/>
    <col min="1278" max="1278" width="3.85546875" style="262" customWidth="1"/>
    <col min="1279" max="1279" width="12.7109375" style="262" customWidth="1"/>
    <col min="1280" max="1280" width="11.140625" style="262" customWidth="1"/>
    <col min="1281" max="1281" width="16.140625" style="262" customWidth="1"/>
    <col min="1282" max="1282" width="8.5703125" style="262" customWidth="1"/>
    <col min="1283" max="1283" width="10.7109375" style="262" customWidth="1"/>
    <col min="1284" max="1284" width="15.28515625" style="262" customWidth="1"/>
    <col min="1285" max="1285" width="9.140625" style="262" customWidth="1"/>
    <col min="1286" max="1286" width="14" style="262" customWidth="1"/>
    <col min="1287" max="1287" width="15.28515625" style="262" customWidth="1"/>
    <col min="1288" max="1288" width="13.140625" style="262" customWidth="1"/>
    <col min="1289" max="1289" width="16.7109375" style="262" customWidth="1"/>
    <col min="1290" max="1290" width="6" style="262" customWidth="1"/>
    <col min="1291" max="1533" width="15.28515625" style="262"/>
    <col min="1534" max="1534" width="3.85546875" style="262" customWidth="1"/>
    <col min="1535" max="1535" width="12.7109375" style="262" customWidth="1"/>
    <col min="1536" max="1536" width="11.140625" style="262" customWidth="1"/>
    <col min="1537" max="1537" width="16.140625" style="262" customWidth="1"/>
    <col min="1538" max="1538" width="8.5703125" style="262" customWidth="1"/>
    <col min="1539" max="1539" width="10.7109375" style="262" customWidth="1"/>
    <col min="1540" max="1540" width="15.28515625" style="262" customWidth="1"/>
    <col min="1541" max="1541" width="9.140625" style="262" customWidth="1"/>
    <col min="1542" max="1542" width="14" style="262" customWidth="1"/>
    <col min="1543" max="1543" width="15.28515625" style="262" customWidth="1"/>
    <col min="1544" max="1544" width="13.140625" style="262" customWidth="1"/>
    <col min="1545" max="1545" width="16.7109375" style="262" customWidth="1"/>
    <col min="1546" max="1546" width="6" style="262" customWidth="1"/>
    <col min="1547" max="1789" width="15.28515625" style="262"/>
    <col min="1790" max="1790" width="3.85546875" style="262" customWidth="1"/>
    <col min="1791" max="1791" width="12.7109375" style="262" customWidth="1"/>
    <col min="1792" max="1792" width="11.140625" style="262" customWidth="1"/>
    <col min="1793" max="1793" width="16.140625" style="262" customWidth="1"/>
    <col min="1794" max="1794" width="8.5703125" style="262" customWidth="1"/>
    <col min="1795" max="1795" width="10.7109375" style="262" customWidth="1"/>
    <col min="1796" max="1796" width="15.28515625" style="262" customWidth="1"/>
    <col min="1797" max="1797" width="9.140625" style="262" customWidth="1"/>
    <col min="1798" max="1798" width="14" style="262" customWidth="1"/>
    <col min="1799" max="1799" width="15.28515625" style="262" customWidth="1"/>
    <col min="1800" max="1800" width="13.140625" style="262" customWidth="1"/>
    <col min="1801" max="1801" width="16.7109375" style="262" customWidth="1"/>
    <col min="1802" max="1802" width="6" style="262" customWidth="1"/>
    <col min="1803" max="2045" width="15.28515625" style="262"/>
    <col min="2046" max="2046" width="3.85546875" style="262" customWidth="1"/>
    <col min="2047" max="2047" width="12.7109375" style="262" customWidth="1"/>
    <col min="2048" max="2048" width="11.140625" style="262" customWidth="1"/>
    <col min="2049" max="2049" width="16.140625" style="262" customWidth="1"/>
    <col min="2050" max="2050" width="8.5703125" style="262" customWidth="1"/>
    <col min="2051" max="2051" width="10.7109375" style="262" customWidth="1"/>
    <col min="2052" max="2052" width="15.28515625" style="262" customWidth="1"/>
    <col min="2053" max="2053" width="9.140625" style="262" customWidth="1"/>
    <col min="2054" max="2054" width="14" style="262" customWidth="1"/>
    <col min="2055" max="2055" width="15.28515625" style="262" customWidth="1"/>
    <col min="2056" max="2056" width="13.140625" style="262" customWidth="1"/>
    <col min="2057" max="2057" width="16.7109375" style="262" customWidth="1"/>
    <col min="2058" max="2058" width="6" style="262" customWidth="1"/>
    <col min="2059" max="2301" width="15.28515625" style="262"/>
    <col min="2302" max="2302" width="3.85546875" style="262" customWidth="1"/>
    <col min="2303" max="2303" width="12.7109375" style="262" customWidth="1"/>
    <col min="2304" max="2304" width="11.140625" style="262" customWidth="1"/>
    <col min="2305" max="2305" width="16.140625" style="262" customWidth="1"/>
    <col min="2306" max="2306" width="8.5703125" style="262" customWidth="1"/>
    <col min="2307" max="2307" width="10.7109375" style="262" customWidth="1"/>
    <col min="2308" max="2308" width="15.28515625" style="262" customWidth="1"/>
    <col min="2309" max="2309" width="9.140625" style="262" customWidth="1"/>
    <col min="2310" max="2310" width="14" style="262" customWidth="1"/>
    <col min="2311" max="2311" width="15.28515625" style="262" customWidth="1"/>
    <col min="2312" max="2312" width="13.140625" style="262" customWidth="1"/>
    <col min="2313" max="2313" width="16.7109375" style="262" customWidth="1"/>
    <col min="2314" max="2314" width="6" style="262" customWidth="1"/>
    <col min="2315" max="2557" width="15.28515625" style="262"/>
    <col min="2558" max="2558" width="3.85546875" style="262" customWidth="1"/>
    <col min="2559" max="2559" width="12.7109375" style="262" customWidth="1"/>
    <col min="2560" max="2560" width="11.140625" style="262" customWidth="1"/>
    <col min="2561" max="2561" width="16.140625" style="262" customWidth="1"/>
    <col min="2562" max="2562" width="8.5703125" style="262" customWidth="1"/>
    <col min="2563" max="2563" width="10.7109375" style="262" customWidth="1"/>
    <col min="2564" max="2564" width="15.28515625" style="262" customWidth="1"/>
    <col min="2565" max="2565" width="9.140625" style="262" customWidth="1"/>
    <col min="2566" max="2566" width="14" style="262" customWidth="1"/>
    <col min="2567" max="2567" width="15.28515625" style="262" customWidth="1"/>
    <col min="2568" max="2568" width="13.140625" style="262" customWidth="1"/>
    <col min="2569" max="2569" width="16.7109375" style="262" customWidth="1"/>
    <col min="2570" max="2570" width="6" style="262" customWidth="1"/>
    <col min="2571" max="2813" width="15.28515625" style="262"/>
    <col min="2814" max="2814" width="3.85546875" style="262" customWidth="1"/>
    <col min="2815" max="2815" width="12.7109375" style="262" customWidth="1"/>
    <col min="2816" max="2816" width="11.140625" style="262" customWidth="1"/>
    <col min="2817" max="2817" width="16.140625" style="262" customWidth="1"/>
    <col min="2818" max="2818" width="8.5703125" style="262" customWidth="1"/>
    <col min="2819" max="2819" width="10.7109375" style="262" customWidth="1"/>
    <col min="2820" max="2820" width="15.28515625" style="262" customWidth="1"/>
    <col min="2821" max="2821" width="9.140625" style="262" customWidth="1"/>
    <col min="2822" max="2822" width="14" style="262" customWidth="1"/>
    <col min="2823" max="2823" width="15.28515625" style="262" customWidth="1"/>
    <col min="2824" max="2824" width="13.140625" style="262" customWidth="1"/>
    <col min="2825" max="2825" width="16.7109375" style="262" customWidth="1"/>
    <col min="2826" max="2826" width="6" style="262" customWidth="1"/>
    <col min="2827" max="3069" width="15.28515625" style="262"/>
    <col min="3070" max="3070" width="3.85546875" style="262" customWidth="1"/>
    <col min="3071" max="3071" width="12.7109375" style="262" customWidth="1"/>
    <col min="3072" max="3072" width="11.140625" style="262" customWidth="1"/>
    <col min="3073" max="3073" width="16.140625" style="262" customWidth="1"/>
    <col min="3074" max="3074" width="8.5703125" style="262" customWidth="1"/>
    <col min="3075" max="3075" width="10.7109375" style="262" customWidth="1"/>
    <col min="3076" max="3076" width="15.28515625" style="262" customWidth="1"/>
    <col min="3077" max="3077" width="9.140625" style="262" customWidth="1"/>
    <col min="3078" max="3078" width="14" style="262" customWidth="1"/>
    <col min="3079" max="3079" width="15.28515625" style="262" customWidth="1"/>
    <col min="3080" max="3080" width="13.140625" style="262" customWidth="1"/>
    <col min="3081" max="3081" width="16.7109375" style="262" customWidth="1"/>
    <col min="3082" max="3082" width="6" style="262" customWidth="1"/>
    <col min="3083" max="3325" width="15.28515625" style="262"/>
    <col min="3326" max="3326" width="3.85546875" style="262" customWidth="1"/>
    <col min="3327" max="3327" width="12.7109375" style="262" customWidth="1"/>
    <col min="3328" max="3328" width="11.140625" style="262" customWidth="1"/>
    <col min="3329" max="3329" width="16.140625" style="262" customWidth="1"/>
    <col min="3330" max="3330" width="8.5703125" style="262" customWidth="1"/>
    <col min="3331" max="3331" width="10.7109375" style="262" customWidth="1"/>
    <col min="3332" max="3332" width="15.28515625" style="262" customWidth="1"/>
    <col min="3333" max="3333" width="9.140625" style="262" customWidth="1"/>
    <col min="3334" max="3334" width="14" style="262" customWidth="1"/>
    <col min="3335" max="3335" width="15.28515625" style="262" customWidth="1"/>
    <col min="3336" max="3336" width="13.140625" style="262" customWidth="1"/>
    <col min="3337" max="3337" width="16.7109375" style="262" customWidth="1"/>
    <col min="3338" max="3338" width="6" style="262" customWidth="1"/>
    <col min="3339" max="3581" width="15.28515625" style="262"/>
    <col min="3582" max="3582" width="3.85546875" style="262" customWidth="1"/>
    <col min="3583" max="3583" width="12.7109375" style="262" customWidth="1"/>
    <col min="3584" max="3584" width="11.140625" style="262" customWidth="1"/>
    <col min="3585" max="3585" width="16.140625" style="262" customWidth="1"/>
    <col min="3586" max="3586" width="8.5703125" style="262" customWidth="1"/>
    <col min="3587" max="3587" width="10.7109375" style="262" customWidth="1"/>
    <col min="3588" max="3588" width="15.28515625" style="262" customWidth="1"/>
    <col min="3589" max="3589" width="9.140625" style="262" customWidth="1"/>
    <col min="3590" max="3590" width="14" style="262" customWidth="1"/>
    <col min="3591" max="3591" width="15.28515625" style="262" customWidth="1"/>
    <col min="3592" max="3592" width="13.140625" style="262" customWidth="1"/>
    <col min="3593" max="3593" width="16.7109375" style="262" customWidth="1"/>
    <col min="3594" max="3594" width="6" style="262" customWidth="1"/>
    <col min="3595" max="3837" width="15.28515625" style="262"/>
    <col min="3838" max="3838" width="3.85546875" style="262" customWidth="1"/>
    <col min="3839" max="3839" width="12.7109375" style="262" customWidth="1"/>
    <col min="3840" max="3840" width="11.140625" style="262" customWidth="1"/>
    <col min="3841" max="3841" width="16.140625" style="262" customWidth="1"/>
    <col min="3842" max="3842" width="8.5703125" style="262" customWidth="1"/>
    <col min="3843" max="3843" width="10.7109375" style="262" customWidth="1"/>
    <col min="3844" max="3844" width="15.28515625" style="262" customWidth="1"/>
    <col min="3845" max="3845" width="9.140625" style="262" customWidth="1"/>
    <col min="3846" max="3846" width="14" style="262" customWidth="1"/>
    <col min="3847" max="3847" width="15.28515625" style="262" customWidth="1"/>
    <col min="3848" max="3848" width="13.140625" style="262" customWidth="1"/>
    <col min="3849" max="3849" width="16.7109375" style="262" customWidth="1"/>
    <col min="3850" max="3850" width="6" style="262" customWidth="1"/>
    <col min="3851" max="4093" width="15.28515625" style="262"/>
    <col min="4094" max="4094" width="3.85546875" style="262" customWidth="1"/>
    <col min="4095" max="4095" width="12.7109375" style="262" customWidth="1"/>
    <col min="4096" max="4096" width="11.140625" style="262" customWidth="1"/>
    <col min="4097" max="4097" width="16.140625" style="262" customWidth="1"/>
    <col min="4098" max="4098" width="8.5703125" style="262" customWidth="1"/>
    <col min="4099" max="4099" width="10.7109375" style="262" customWidth="1"/>
    <col min="4100" max="4100" width="15.28515625" style="262" customWidth="1"/>
    <col min="4101" max="4101" width="9.140625" style="262" customWidth="1"/>
    <col min="4102" max="4102" width="14" style="262" customWidth="1"/>
    <col min="4103" max="4103" width="15.28515625" style="262" customWidth="1"/>
    <col min="4104" max="4104" width="13.140625" style="262" customWidth="1"/>
    <col min="4105" max="4105" width="16.7109375" style="262" customWidth="1"/>
    <col min="4106" max="4106" width="6" style="262" customWidth="1"/>
    <col min="4107" max="4349" width="15.28515625" style="262"/>
    <col min="4350" max="4350" width="3.85546875" style="262" customWidth="1"/>
    <col min="4351" max="4351" width="12.7109375" style="262" customWidth="1"/>
    <col min="4352" max="4352" width="11.140625" style="262" customWidth="1"/>
    <col min="4353" max="4353" width="16.140625" style="262" customWidth="1"/>
    <col min="4354" max="4354" width="8.5703125" style="262" customWidth="1"/>
    <col min="4355" max="4355" width="10.7109375" style="262" customWidth="1"/>
    <col min="4356" max="4356" width="15.28515625" style="262" customWidth="1"/>
    <col min="4357" max="4357" width="9.140625" style="262" customWidth="1"/>
    <col min="4358" max="4358" width="14" style="262" customWidth="1"/>
    <col min="4359" max="4359" width="15.28515625" style="262" customWidth="1"/>
    <col min="4360" max="4360" width="13.140625" style="262" customWidth="1"/>
    <col min="4361" max="4361" width="16.7109375" style="262" customWidth="1"/>
    <col min="4362" max="4362" width="6" style="262" customWidth="1"/>
    <col min="4363" max="4605" width="15.28515625" style="262"/>
    <col min="4606" max="4606" width="3.85546875" style="262" customWidth="1"/>
    <col min="4607" max="4607" width="12.7109375" style="262" customWidth="1"/>
    <col min="4608" max="4608" width="11.140625" style="262" customWidth="1"/>
    <col min="4609" max="4609" width="16.140625" style="262" customWidth="1"/>
    <col min="4610" max="4610" width="8.5703125" style="262" customWidth="1"/>
    <col min="4611" max="4611" width="10.7109375" style="262" customWidth="1"/>
    <col min="4612" max="4612" width="15.28515625" style="262" customWidth="1"/>
    <col min="4613" max="4613" width="9.140625" style="262" customWidth="1"/>
    <col min="4614" max="4614" width="14" style="262" customWidth="1"/>
    <col min="4615" max="4615" width="15.28515625" style="262" customWidth="1"/>
    <col min="4616" max="4616" width="13.140625" style="262" customWidth="1"/>
    <col min="4617" max="4617" width="16.7109375" style="262" customWidth="1"/>
    <col min="4618" max="4618" width="6" style="262" customWidth="1"/>
    <col min="4619" max="4861" width="15.28515625" style="262"/>
    <col min="4862" max="4862" width="3.85546875" style="262" customWidth="1"/>
    <col min="4863" max="4863" width="12.7109375" style="262" customWidth="1"/>
    <col min="4864" max="4864" width="11.140625" style="262" customWidth="1"/>
    <col min="4865" max="4865" width="16.140625" style="262" customWidth="1"/>
    <col min="4866" max="4866" width="8.5703125" style="262" customWidth="1"/>
    <col min="4867" max="4867" width="10.7109375" style="262" customWidth="1"/>
    <col min="4868" max="4868" width="15.28515625" style="262" customWidth="1"/>
    <col min="4869" max="4869" width="9.140625" style="262" customWidth="1"/>
    <col min="4870" max="4870" width="14" style="262" customWidth="1"/>
    <col min="4871" max="4871" width="15.28515625" style="262" customWidth="1"/>
    <col min="4872" max="4872" width="13.140625" style="262" customWidth="1"/>
    <col min="4873" max="4873" width="16.7109375" style="262" customWidth="1"/>
    <col min="4874" max="4874" width="6" style="262" customWidth="1"/>
    <col min="4875" max="5117" width="15.28515625" style="262"/>
    <col min="5118" max="5118" width="3.85546875" style="262" customWidth="1"/>
    <col min="5119" max="5119" width="12.7109375" style="262" customWidth="1"/>
    <col min="5120" max="5120" width="11.140625" style="262" customWidth="1"/>
    <col min="5121" max="5121" width="16.140625" style="262" customWidth="1"/>
    <col min="5122" max="5122" width="8.5703125" style="262" customWidth="1"/>
    <col min="5123" max="5123" width="10.7109375" style="262" customWidth="1"/>
    <col min="5124" max="5124" width="15.28515625" style="262" customWidth="1"/>
    <col min="5125" max="5125" width="9.140625" style="262" customWidth="1"/>
    <col min="5126" max="5126" width="14" style="262" customWidth="1"/>
    <col min="5127" max="5127" width="15.28515625" style="262" customWidth="1"/>
    <col min="5128" max="5128" width="13.140625" style="262" customWidth="1"/>
    <col min="5129" max="5129" width="16.7109375" style="262" customWidth="1"/>
    <col min="5130" max="5130" width="6" style="262" customWidth="1"/>
    <col min="5131" max="5373" width="15.28515625" style="262"/>
    <col min="5374" max="5374" width="3.85546875" style="262" customWidth="1"/>
    <col min="5375" max="5375" width="12.7109375" style="262" customWidth="1"/>
    <col min="5376" max="5376" width="11.140625" style="262" customWidth="1"/>
    <col min="5377" max="5377" width="16.140625" style="262" customWidth="1"/>
    <col min="5378" max="5378" width="8.5703125" style="262" customWidth="1"/>
    <col min="5379" max="5379" width="10.7109375" style="262" customWidth="1"/>
    <col min="5380" max="5380" width="15.28515625" style="262" customWidth="1"/>
    <col min="5381" max="5381" width="9.140625" style="262" customWidth="1"/>
    <col min="5382" max="5382" width="14" style="262" customWidth="1"/>
    <col min="5383" max="5383" width="15.28515625" style="262" customWidth="1"/>
    <col min="5384" max="5384" width="13.140625" style="262" customWidth="1"/>
    <col min="5385" max="5385" width="16.7109375" style="262" customWidth="1"/>
    <col min="5386" max="5386" width="6" style="262" customWidth="1"/>
    <col min="5387" max="5629" width="15.28515625" style="262"/>
    <col min="5630" max="5630" width="3.85546875" style="262" customWidth="1"/>
    <col min="5631" max="5631" width="12.7109375" style="262" customWidth="1"/>
    <col min="5632" max="5632" width="11.140625" style="262" customWidth="1"/>
    <col min="5633" max="5633" width="16.140625" style="262" customWidth="1"/>
    <col min="5634" max="5634" width="8.5703125" style="262" customWidth="1"/>
    <col min="5635" max="5635" width="10.7109375" style="262" customWidth="1"/>
    <col min="5636" max="5636" width="15.28515625" style="262" customWidth="1"/>
    <col min="5637" max="5637" width="9.140625" style="262" customWidth="1"/>
    <col min="5638" max="5638" width="14" style="262" customWidth="1"/>
    <col min="5639" max="5639" width="15.28515625" style="262" customWidth="1"/>
    <col min="5640" max="5640" width="13.140625" style="262" customWidth="1"/>
    <col min="5641" max="5641" width="16.7109375" style="262" customWidth="1"/>
    <col min="5642" max="5642" width="6" style="262" customWidth="1"/>
    <col min="5643" max="5885" width="15.28515625" style="262"/>
    <col min="5886" max="5886" width="3.85546875" style="262" customWidth="1"/>
    <col min="5887" max="5887" width="12.7109375" style="262" customWidth="1"/>
    <col min="5888" max="5888" width="11.140625" style="262" customWidth="1"/>
    <col min="5889" max="5889" width="16.140625" style="262" customWidth="1"/>
    <col min="5890" max="5890" width="8.5703125" style="262" customWidth="1"/>
    <col min="5891" max="5891" width="10.7109375" style="262" customWidth="1"/>
    <col min="5892" max="5892" width="15.28515625" style="262" customWidth="1"/>
    <col min="5893" max="5893" width="9.140625" style="262" customWidth="1"/>
    <col min="5894" max="5894" width="14" style="262" customWidth="1"/>
    <col min="5895" max="5895" width="15.28515625" style="262" customWidth="1"/>
    <col min="5896" max="5896" width="13.140625" style="262" customWidth="1"/>
    <col min="5897" max="5897" width="16.7109375" style="262" customWidth="1"/>
    <col min="5898" max="5898" width="6" style="262" customWidth="1"/>
    <col min="5899" max="6141" width="15.28515625" style="262"/>
    <col min="6142" max="6142" width="3.85546875" style="262" customWidth="1"/>
    <col min="6143" max="6143" width="12.7109375" style="262" customWidth="1"/>
    <col min="6144" max="6144" width="11.140625" style="262" customWidth="1"/>
    <col min="6145" max="6145" width="16.140625" style="262" customWidth="1"/>
    <col min="6146" max="6146" width="8.5703125" style="262" customWidth="1"/>
    <col min="6147" max="6147" width="10.7109375" style="262" customWidth="1"/>
    <col min="6148" max="6148" width="15.28515625" style="262" customWidth="1"/>
    <col min="6149" max="6149" width="9.140625" style="262" customWidth="1"/>
    <col min="6150" max="6150" width="14" style="262" customWidth="1"/>
    <col min="6151" max="6151" width="15.28515625" style="262" customWidth="1"/>
    <col min="6152" max="6152" width="13.140625" style="262" customWidth="1"/>
    <col min="6153" max="6153" width="16.7109375" style="262" customWidth="1"/>
    <col min="6154" max="6154" width="6" style="262" customWidth="1"/>
    <col min="6155" max="6397" width="15.28515625" style="262"/>
    <col min="6398" max="6398" width="3.85546875" style="262" customWidth="1"/>
    <col min="6399" max="6399" width="12.7109375" style="262" customWidth="1"/>
    <col min="6400" max="6400" width="11.140625" style="262" customWidth="1"/>
    <col min="6401" max="6401" width="16.140625" style="262" customWidth="1"/>
    <col min="6402" max="6402" width="8.5703125" style="262" customWidth="1"/>
    <col min="6403" max="6403" width="10.7109375" style="262" customWidth="1"/>
    <col min="6404" max="6404" width="15.28515625" style="262" customWidth="1"/>
    <col min="6405" max="6405" width="9.140625" style="262" customWidth="1"/>
    <col min="6406" max="6406" width="14" style="262" customWidth="1"/>
    <col min="6407" max="6407" width="15.28515625" style="262" customWidth="1"/>
    <col min="6408" max="6408" width="13.140625" style="262" customWidth="1"/>
    <col min="6409" max="6409" width="16.7109375" style="262" customWidth="1"/>
    <col min="6410" max="6410" width="6" style="262" customWidth="1"/>
    <col min="6411" max="6653" width="15.28515625" style="262"/>
    <col min="6654" max="6654" width="3.85546875" style="262" customWidth="1"/>
    <col min="6655" max="6655" width="12.7109375" style="262" customWidth="1"/>
    <col min="6656" max="6656" width="11.140625" style="262" customWidth="1"/>
    <col min="6657" max="6657" width="16.140625" style="262" customWidth="1"/>
    <col min="6658" max="6658" width="8.5703125" style="262" customWidth="1"/>
    <col min="6659" max="6659" width="10.7109375" style="262" customWidth="1"/>
    <col min="6660" max="6660" width="15.28515625" style="262" customWidth="1"/>
    <col min="6661" max="6661" width="9.140625" style="262" customWidth="1"/>
    <col min="6662" max="6662" width="14" style="262" customWidth="1"/>
    <col min="6663" max="6663" width="15.28515625" style="262" customWidth="1"/>
    <col min="6664" max="6664" width="13.140625" style="262" customWidth="1"/>
    <col min="6665" max="6665" width="16.7109375" style="262" customWidth="1"/>
    <col min="6666" max="6666" width="6" style="262" customWidth="1"/>
    <col min="6667" max="6909" width="15.28515625" style="262"/>
    <col min="6910" max="6910" width="3.85546875" style="262" customWidth="1"/>
    <col min="6911" max="6911" width="12.7109375" style="262" customWidth="1"/>
    <col min="6912" max="6912" width="11.140625" style="262" customWidth="1"/>
    <col min="6913" max="6913" width="16.140625" style="262" customWidth="1"/>
    <col min="6914" max="6914" width="8.5703125" style="262" customWidth="1"/>
    <col min="6915" max="6915" width="10.7109375" style="262" customWidth="1"/>
    <col min="6916" max="6916" width="15.28515625" style="262" customWidth="1"/>
    <col min="6917" max="6917" width="9.140625" style="262" customWidth="1"/>
    <col min="6918" max="6918" width="14" style="262" customWidth="1"/>
    <col min="6919" max="6919" width="15.28515625" style="262" customWidth="1"/>
    <col min="6920" max="6920" width="13.140625" style="262" customWidth="1"/>
    <col min="6921" max="6921" width="16.7109375" style="262" customWidth="1"/>
    <col min="6922" max="6922" width="6" style="262" customWidth="1"/>
    <col min="6923" max="7165" width="15.28515625" style="262"/>
    <col min="7166" max="7166" width="3.85546875" style="262" customWidth="1"/>
    <col min="7167" max="7167" width="12.7109375" style="262" customWidth="1"/>
    <col min="7168" max="7168" width="11.140625" style="262" customWidth="1"/>
    <col min="7169" max="7169" width="16.140625" style="262" customWidth="1"/>
    <col min="7170" max="7170" width="8.5703125" style="262" customWidth="1"/>
    <col min="7171" max="7171" width="10.7109375" style="262" customWidth="1"/>
    <col min="7172" max="7172" width="15.28515625" style="262" customWidth="1"/>
    <col min="7173" max="7173" width="9.140625" style="262" customWidth="1"/>
    <col min="7174" max="7174" width="14" style="262" customWidth="1"/>
    <col min="7175" max="7175" width="15.28515625" style="262" customWidth="1"/>
    <col min="7176" max="7176" width="13.140625" style="262" customWidth="1"/>
    <col min="7177" max="7177" width="16.7109375" style="262" customWidth="1"/>
    <col min="7178" max="7178" width="6" style="262" customWidth="1"/>
    <col min="7179" max="7421" width="15.28515625" style="262"/>
    <col min="7422" max="7422" width="3.85546875" style="262" customWidth="1"/>
    <col min="7423" max="7423" width="12.7109375" style="262" customWidth="1"/>
    <col min="7424" max="7424" width="11.140625" style="262" customWidth="1"/>
    <col min="7425" max="7425" width="16.140625" style="262" customWidth="1"/>
    <col min="7426" max="7426" width="8.5703125" style="262" customWidth="1"/>
    <col min="7427" max="7427" width="10.7109375" style="262" customWidth="1"/>
    <col min="7428" max="7428" width="15.28515625" style="262" customWidth="1"/>
    <col min="7429" max="7429" width="9.140625" style="262" customWidth="1"/>
    <col min="7430" max="7430" width="14" style="262" customWidth="1"/>
    <col min="7431" max="7431" width="15.28515625" style="262" customWidth="1"/>
    <col min="7432" max="7432" width="13.140625" style="262" customWidth="1"/>
    <col min="7433" max="7433" width="16.7109375" style="262" customWidth="1"/>
    <col min="7434" max="7434" width="6" style="262" customWidth="1"/>
    <col min="7435" max="7677" width="15.28515625" style="262"/>
    <col min="7678" max="7678" width="3.85546875" style="262" customWidth="1"/>
    <col min="7679" max="7679" width="12.7109375" style="262" customWidth="1"/>
    <col min="7680" max="7680" width="11.140625" style="262" customWidth="1"/>
    <col min="7681" max="7681" width="16.140625" style="262" customWidth="1"/>
    <col min="7682" max="7682" width="8.5703125" style="262" customWidth="1"/>
    <col min="7683" max="7683" width="10.7109375" style="262" customWidth="1"/>
    <col min="7684" max="7684" width="15.28515625" style="262" customWidth="1"/>
    <col min="7685" max="7685" width="9.140625" style="262" customWidth="1"/>
    <col min="7686" max="7686" width="14" style="262" customWidth="1"/>
    <col min="7687" max="7687" width="15.28515625" style="262" customWidth="1"/>
    <col min="7688" max="7688" width="13.140625" style="262" customWidth="1"/>
    <col min="7689" max="7689" width="16.7109375" style="262" customWidth="1"/>
    <col min="7690" max="7690" width="6" style="262" customWidth="1"/>
    <col min="7691" max="7933" width="15.28515625" style="262"/>
    <col min="7934" max="7934" width="3.85546875" style="262" customWidth="1"/>
    <col min="7935" max="7935" width="12.7109375" style="262" customWidth="1"/>
    <col min="7936" max="7936" width="11.140625" style="262" customWidth="1"/>
    <col min="7937" max="7937" width="16.140625" style="262" customWidth="1"/>
    <col min="7938" max="7938" width="8.5703125" style="262" customWidth="1"/>
    <col min="7939" max="7939" width="10.7109375" style="262" customWidth="1"/>
    <col min="7940" max="7940" width="15.28515625" style="262" customWidth="1"/>
    <col min="7941" max="7941" width="9.140625" style="262" customWidth="1"/>
    <col min="7942" max="7942" width="14" style="262" customWidth="1"/>
    <col min="7943" max="7943" width="15.28515625" style="262" customWidth="1"/>
    <col min="7944" max="7944" width="13.140625" style="262" customWidth="1"/>
    <col min="7945" max="7945" width="16.7109375" style="262" customWidth="1"/>
    <col min="7946" max="7946" width="6" style="262" customWidth="1"/>
    <col min="7947" max="8189" width="15.28515625" style="262"/>
    <col min="8190" max="8190" width="3.85546875" style="262" customWidth="1"/>
    <col min="8191" max="8191" width="12.7109375" style="262" customWidth="1"/>
    <col min="8192" max="8192" width="11.140625" style="262" customWidth="1"/>
    <col min="8193" max="8193" width="16.140625" style="262" customWidth="1"/>
    <col min="8194" max="8194" width="8.5703125" style="262" customWidth="1"/>
    <col min="8195" max="8195" width="10.7109375" style="262" customWidth="1"/>
    <col min="8196" max="8196" width="15.28515625" style="262" customWidth="1"/>
    <col min="8197" max="8197" width="9.140625" style="262" customWidth="1"/>
    <col min="8198" max="8198" width="14" style="262" customWidth="1"/>
    <col min="8199" max="8199" width="15.28515625" style="262" customWidth="1"/>
    <col min="8200" max="8200" width="13.140625" style="262" customWidth="1"/>
    <col min="8201" max="8201" width="16.7109375" style="262" customWidth="1"/>
    <col min="8202" max="8202" width="6" style="262" customWidth="1"/>
    <col min="8203" max="8445" width="15.28515625" style="262"/>
    <col min="8446" max="8446" width="3.85546875" style="262" customWidth="1"/>
    <col min="8447" max="8447" width="12.7109375" style="262" customWidth="1"/>
    <col min="8448" max="8448" width="11.140625" style="262" customWidth="1"/>
    <col min="8449" max="8449" width="16.140625" style="262" customWidth="1"/>
    <col min="8450" max="8450" width="8.5703125" style="262" customWidth="1"/>
    <col min="8451" max="8451" width="10.7109375" style="262" customWidth="1"/>
    <col min="8452" max="8452" width="15.28515625" style="262" customWidth="1"/>
    <col min="8453" max="8453" width="9.140625" style="262" customWidth="1"/>
    <col min="8454" max="8454" width="14" style="262" customWidth="1"/>
    <col min="8455" max="8455" width="15.28515625" style="262" customWidth="1"/>
    <col min="8456" max="8456" width="13.140625" style="262" customWidth="1"/>
    <col min="8457" max="8457" width="16.7109375" style="262" customWidth="1"/>
    <col min="8458" max="8458" width="6" style="262" customWidth="1"/>
    <col min="8459" max="8701" width="15.28515625" style="262"/>
    <col min="8702" max="8702" width="3.85546875" style="262" customWidth="1"/>
    <col min="8703" max="8703" width="12.7109375" style="262" customWidth="1"/>
    <col min="8704" max="8704" width="11.140625" style="262" customWidth="1"/>
    <col min="8705" max="8705" width="16.140625" style="262" customWidth="1"/>
    <col min="8706" max="8706" width="8.5703125" style="262" customWidth="1"/>
    <col min="8707" max="8707" width="10.7109375" style="262" customWidth="1"/>
    <col min="8708" max="8708" width="15.28515625" style="262" customWidth="1"/>
    <col min="8709" max="8709" width="9.140625" style="262" customWidth="1"/>
    <col min="8710" max="8710" width="14" style="262" customWidth="1"/>
    <col min="8711" max="8711" width="15.28515625" style="262" customWidth="1"/>
    <col min="8712" max="8712" width="13.140625" style="262" customWidth="1"/>
    <col min="8713" max="8713" width="16.7109375" style="262" customWidth="1"/>
    <col min="8714" max="8714" width="6" style="262" customWidth="1"/>
    <col min="8715" max="8957" width="15.28515625" style="262"/>
    <col min="8958" max="8958" width="3.85546875" style="262" customWidth="1"/>
    <col min="8959" max="8959" width="12.7109375" style="262" customWidth="1"/>
    <col min="8960" max="8960" width="11.140625" style="262" customWidth="1"/>
    <col min="8961" max="8961" width="16.140625" style="262" customWidth="1"/>
    <col min="8962" max="8962" width="8.5703125" style="262" customWidth="1"/>
    <col min="8963" max="8963" width="10.7109375" style="262" customWidth="1"/>
    <col min="8964" max="8964" width="15.28515625" style="262" customWidth="1"/>
    <col min="8965" max="8965" width="9.140625" style="262" customWidth="1"/>
    <col min="8966" max="8966" width="14" style="262" customWidth="1"/>
    <col min="8967" max="8967" width="15.28515625" style="262" customWidth="1"/>
    <col min="8968" max="8968" width="13.140625" style="262" customWidth="1"/>
    <col min="8969" max="8969" width="16.7109375" style="262" customWidth="1"/>
    <col min="8970" max="8970" width="6" style="262" customWidth="1"/>
    <col min="8971" max="9213" width="15.28515625" style="262"/>
    <col min="9214" max="9214" width="3.85546875" style="262" customWidth="1"/>
    <col min="9215" max="9215" width="12.7109375" style="262" customWidth="1"/>
    <col min="9216" max="9216" width="11.140625" style="262" customWidth="1"/>
    <col min="9217" max="9217" width="16.140625" style="262" customWidth="1"/>
    <col min="9218" max="9218" width="8.5703125" style="262" customWidth="1"/>
    <col min="9219" max="9219" width="10.7109375" style="262" customWidth="1"/>
    <col min="9220" max="9220" width="15.28515625" style="262" customWidth="1"/>
    <col min="9221" max="9221" width="9.140625" style="262" customWidth="1"/>
    <col min="9222" max="9222" width="14" style="262" customWidth="1"/>
    <col min="9223" max="9223" width="15.28515625" style="262" customWidth="1"/>
    <col min="9224" max="9224" width="13.140625" style="262" customWidth="1"/>
    <col min="9225" max="9225" width="16.7109375" style="262" customWidth="1"/>
    <col min="9226" max="9226" width="6" style="262" customWidth="1"/>
    <col min="9227" max="9469" width="15.28515625" style="262"/>
    <col min="9470" max="9470" width="3.85546875" style="262" customWidth="1"/>
    <col min="9471" max="9471" width="12.7109375" style="262" customWidth="1"/>
    <col min="9472" max="9472" width="11.140625" style="262" customWidth="1"/>
    <col min="9473" max="9473" width="16.140625" style="262" customWidth="1"/>
    <col min="9474" max="9474" width="8.5703125" style="262" customWidth="1"/>
    <col min="9475" max="9475" width="10.7109375" style="262" customWidth="1"/>
    <col min="9476" max="9476" width="15.28515625" style="262" customWidth="1"/>
    <col min="9477" max="9477" width="9.140625" style="262" customWidth="1"/>
    <col min="9478" max="9478" width="14" style="262" customWidth="1"/>
    <col min="9479" max="9479" width="15.28515625" style="262" customWidth="1"/>
    <col min="9480" max="9480" width="13.140625" style="262" customWidth="1"/>
    <col min="9481" max="9481" width="16.7109375" style="262" customWidth="1"/>
    <col min="9482" max="9482" width="6" style="262" customWidth="1"/>
    <col min="9483" max="9725" width="15.28515625" style="262"/>
    <col min="9726" max="9726" width="3.85546875" style="262" customWidth="1"/>
    <col min="9727" max="9727" width="12.7109375" style="262" customWidth="1"/>
    <col min="9728" max="9728" width="11.140625" style="262" customWidth="1"/>
    <col min="9729" max="9729" width="16.140625" style="262" customWidth="1"/>
    <col min="9730" max="9730" width="8.5703125" style="262" customWidth="1"/>
    <col min="9731" max="9731" width="10.7109375" style="262" customWidth="1"/>
    <col min="9732" max="9732" width="15.28515625" style="262" customWidth="1"/>
    <col min="9733" max="9733" width="9.140625" style="262" customWidth="1"/>
    <col min="9734" max="9734" width="14" style="262" customWidth="1"/>
    <col min="9735" max="9735" width="15.28515625" style="262" customWidth="1"/>
    <col min="9736" max="9736" width="13.140625" style="262" customWidth="1"/>
    <col min="9737" max="9737" width="16.7109375" style="262" customWidth="1"/>
    <col min="9738" max="9738" width="6" style="262" customWidth="1"/>
    <col min="9739" max="9981" width="15.28515625" style="262"/>
    <col min="9982" max="9982" width="3.85546875" style="262" customWidth="1"/>
    <col min="9983" max="9983" width="12.7109375" style="262" customWidth="1"/>
    <col min="9984" max="9984" width="11.140625" style="262" customWidth="1"/>
    <col min="9985" max="9985" width="16.140625" style="262" customWidth="1"/>
    <col min="9986" max="9986" width="8.5703125" style="262" customWidth="1"/>
    <col min="9987" max="9987" width="10.7109375" style="262" customWidth="1"/>
    <col min="9988" max="9988" width="15.28515625" style="262" customWidth="1"/>
    <col min="9989" max="9989" width="9.140625" style="262" customWidth="1"/>
    <col min="9990" max="9990" width="14" style="262" customWidth="1"/>
    <col min="9991" max="9991" width="15.28515625" style="262" customWidth="1"/>
    <col min="9992" max="9992" width="13.140625" style="262" customWidth="1"/>
    <col min="9993" max="9993" width="16.7109375" style="262" customWidth="1"/>
    <col min="9994" max="9994" width="6" style="262" customWidth="1"/>
    <col min="9995" max="10237" width="15.28515625" style="262"/>
    <col min="10238" max="10238" width="3.85546875" style="262" customWidth="1"/>
    <col min="10239" max="10239" width="12.7109375" style="262" customWidth="1"/>
    <col min="10240" max="10240" width="11.140625" style="262" customWidth="1"/>
    <col min="10241" max="10241" width="16.140625" style="262" customWidth="1"/>
    <col min="10242" max="10242" width="8.5703125" style="262" customWidth="1"/>
    <col min="10243" max="10243" width="10.7109375" style="262" customWidth="1"/>
    <col min="10244" max="10244" width="15.28515625" style="262" customWidth="1"/>
    <col min="10245" max="10245" width="9.140625" style="262" customWidth="1"/>
    <col min="10246" max="10246" width="14" style="262" customWidth="1"/>
    <col min="10247" max="10247" width="15.28515625" style="262" customWidth="1"/>
    <col min="10248" max="10248" width="13.140625" style="262" customWidth="1"/>
    <col min="10249" max="10249" width="16.7109375" style="262" customWidth="1"/>
    <col min="10250" max="10250" width="6" style="262" customWidth="1"/>
    <col min="10251" max="10493" width="15.28515625" style="262"/>
    <col min="10494" max="10494" width="3.85546875" style="262" customWidth="1"/>
    <col min="10495" max="10495" width="12.7109375" style="262" customWidth="1"/>
    <col min="10496" max="10496" width="11.140625" style="262" customWidth="1"/>
    <col min="10497" max="10497" width="16.140625" style="262" customWidth="1"/>
    <col min="10498" max="10498" width="8.5703125" style="262" customWidth="1"/>
    <col min="10499" max="10499" width="10.7109375" style="262" customWidth="1"/>
    <col min="10500" max="10500" width="15.28515625" style="262" customWidth="1"/>
    <col min="10501" max="10501" width="9.140625" style="262" customWidth="1"/>
    <col min="10502" max="10502" width="14" style="262" customWidth="1"/>
    <col min="10503" max="10503" width="15.28515625" style="262" customWidth="1"/>
    <col min="10504" max="10504" width="13.140625" style="262" customWidth="1"/>
    <col min="10505" max="10505" width="16.7109375" style="262" customWidth="1"/>
    <col min="10506" max="10506" width="6" style="262" customWidth="1"/>
    <col min="10507" max="10749" width="15.28515625" style="262"/>
    <col min="10750" max="10750" width="3.85546875" style="262" customWidth="1"/>
    <col min="10751" max="10751" width="12.7109375" style="262" customWidth="1"/>
    <col min="10752" max="10752" width="11.140625" style="262" customWidth="1"/>
    <col min="10753" max="10753" width="16.140625" style="262" customWidth="1"/>
    <col min="10754" max="10754" width="8.5703125" style="262" customWidth="1"/>
    <col min="10755" max="10755" width="10.7109375" style="262" customWidth="1"/>
    <col min="10756" max="10756" width="15.28515625" style="262" customWidth="1"/>
    <col min="10757" max="10757" width="9.140625" style="262" customWidth="1"/>
    <col min="10758" max="10758" width="14" style="262" customWidth="1"/>
    <col min="10759" max="10759" width="15.28515625" style="262" customWidth="1"/>
    <col min="10760" max="10760" width="13.140625" style="262" customWidth="1"/>
    <col min="10761" max="10761" width="16.7109375" style="262" customWidth="1"/>
    <col min="10762" max="10762" width="6" style="262" customWidth="1"/>
    <col min="10763" max="11005" width="15.28515625" style="262"/>
    <col min="11006" max="11006" width="3.85546875" style="262" customWidth="1"/>
    <col min="11007" max="11007" width="12.7109375" style="262" customWidth="1"/>
    <col min="11008" max="11008" width="11.140625" style="262" customWidth="1"/>
    <col min="11009" max="11009" width="16.140625" style="262" customWidth="1"/>
    <col min="11010" max="11010" width="8.5703125" style="262" customWidth="1"/>
    <col min="11011" max="11011" width="10.7109375" style="262" customWidth="1"/>
    <col min="11012" max="11012" width="15.28515625" style="262" customWidth="1"/>
    <col min="11013" max="11013" width="9.140625" style="262" customWidth="1"/>
    <col min="11014" max="11014" width="14" style="262" customWidth="1"/>
    <col min="11015" max="11015" width="15.28515625" style="262" customWidth="1"/>
    <col min="11016" max="11016" width="13.140625" style="262" customWidth="1"/>
    <col min="11017" max="11017" width="16.7109375" style="262" customWidth="1"/>
    <col min="11018" max="11018" width="6" style="262" customWidth="1"/>
    <col min="11019" max="11261" width="15.28515625" style="262"/>
    <col min="11262" max="11262" width="3.85546875" style="262" customWidth="1"/>
    <col min="11263" max="11263" width="12.7109375" style="262" customWidth="1"/>
    <col min="11264" max="11264" width="11.140625" style="262" customWidth="1"/>
    <col min="11265" max="11265" width="16.140625" style="262" customWidth="1"/>
    <col min="11266" max="11266" width="8.5703125" style="262" customWidth="1"/>
    <col min="11267" max="11267" width="10.7109375" style="262" customWidth="1"/>
    <col min="11268" max="11268" width="15.28515625" style="262" customWidth="1"/>
    <col min="11269" max="11269" width="9.140625" style="262" customWidth="1"/>
    <col min="11270" max="11270" width="14" style="262" customWidth="1"/>
    <col min="11271" max="11271" width="15.28515625" style="262" customWidth="1"/>
    <col min="11272" max="11272" width="13.140625" style="262" customWidth="1"/>
    <col min="11273" max="11273" width="16.7109375" style="262" customWidth="1"/>
    <col min="11274" max="11274" width="6" style="262" customWidth="1"/>
    <col min="11275" max="11517" width="15.28515625" style="262"/>
    <col min="11518" max="11518" width="3.85546875" style="262" customWidth="1"/>
    <col min="11519" max="11519" width="12.7109375" style="262" customWidth="1"/>
    <col min="11520" max="11520" width="11.140625" style="262" customWidth="1"/>
    <col min="11521" max="11521" width="16.140625" style="262" customWidth="1"/>
    <col min="11522" max="11522" width="8.5703125" style="262" customWidth="1"/>
    <col min="11523" max="11523" width="10.7109375" style="262" customWidth="1"/>
    <col min="11524" max="11524" width="15.28515625" style="262" customWidth="1"/>
    <col min="11525" max="11525" width="9.140625" style="262" customWidth="1"/>
    <col min="11526" max="11526" width="14" style="262" customWidth="1"/>
    <col min="11527" max="11527" width="15.28515625" style="262" customWidth="1"/>
    <col min="11528" max="11528" width="13.140625" style="262" customWidth="1"/>
    <col min="11529" max="11529" width="16.7109375" style="262" customWidth="1"/>
    <col min="11530" max="11530" width="6" style="262" customWidth="1"/>
    <col min="11531" max="11773" width="15.28515625" style="262"/>
    <col min="11774" max="11774" width="3.85546875" style="262" customWidth="1"/>
    <col min="11775" max="11775" width="12.7109375" style="262" customWidth="1"/>
    <col min="11776" max="11776" width="11.140625" style="262" customWidth="1"/>
    <col min="11777" max="11777" width="16.140625" style="262" customWidth="1"/>
    <col min="11778" max="11778" width="8.5703125" style="262" customWidth="1"/>
    <col min="11779" max="11779" width="10.7109375" style="262" customWidth="1"/>
    <col min="11780" max="11780" width="15.28515625" style="262" customWidth="1"/>
    <col min="11781" max="11781" width="9.140625" style="262" customWidth="1"/>
    <col min="11782" max="11782" width="14" style="262" customWidth="1"/>
    <col min="11783" max="11783" width="15.28515625" style="262" customWidth="1"/>
    <col min="11784" max="11784" width="13.140625" style="262" customWidth="1"/>
    <col min="11785" max="11785" width="16.7109375" style="262" customWidth="1"/>
    <col min="11786" max="11786" width="6" style="262" customWidth="1"/>
    <col min="11787" max="12029" width="15.28515625" style="262"/>
    <col min="12030" max="12030" width="3.85546875" style="262" customWidth="1"/>
    <col min="12031" max="12031" width="12.7109375" style="262" customWidth="1"/>
    <col min="12032" max="12032" width="11.140625" style="262" customWidth="1"/>
    <col min="12033" max="12033" width="16.140625" style="262" customWidth="1"/>
    <col min="12034" max="12034" width="8.5703125" style="262" customWidth="1"/>
    <col min="12035" max="12035" width="10.7109375" style="262" customWidth="1"/>
    <col min="12036" max="12036" width="15.28515625" style="262" customWidth="1"/>
    <col min="12037" max="12037" width="9.140625" style="262" customWidth="1"/>
    <col min="12038" max="12038" width="14" style="262" customWidth="1"/>
    <col min="12039" max="12039" width="15.28515625" style="262" customWidth="1"/>
    <col min="12040" max="12040" width="13.140625" style="262" customWidth="1"/>
    <col min="12041" max="12041" width="16.7109375" style="262" customWidth="1"/>
    <col min="12042" max="12042" width="6" style="262" customWidth="1"/>
    <col min="12043" max="12285" width="15.28515625" style="262"/>
    <col min="12286" max="12286" width="3.85546875" style="262" customWidth="1"/>
    <col min="12287" max="12287" width="12.7109375" style="262" customWidth="1"/>
    <col min="12288" max="12288" width="11.140625" style="262" customWidth="1"/>
    <col min="12289" max="12289" width="16.140625" style="262" customWidth="1"/>
    <col min="12290" max="12290" width="8.5703125" style="262" customWidth="1"/>
    <col min="12291" max="12291" width="10.7109375" style="262" customWidth="1"/>
    <col min="12292" max="12292" width="15.28515625" style="262" customWidth="1"/>
    <col min="12293" max="12293" width="9.140625" style="262" customWidth="1"/>
    <col min="12294" max="12294" width="14" style="262" customWidth="1"/>
    <col min="12295" max="12295" width="15.28515625" style="262" customWidth="1"/>
    <col min="12296" max="12296" width="13.140625" style="262" customWidth="1"/>
    <col min="12297" max="12297" width="16.7109375" style="262" customWidth="1"/>
    <col min="12298" max="12298" width="6" style="262" customWidth="1"/>
    <col min="12299" max="12541" width="15.28515625" style="262"/>
    <col min="12542" max="12542" width="3.85546875" style="262" customWidth="1"/>
    <col min="12543" max="12543" width="12.7109375" style="262" customWidth="1"/>
    <col min="12544" max="12544" width="11.140625" style="262" customWidth="1"/>
    <col min="12545" max="12545" width="16.140625" style="262" customWidth="1"/>
    <col min="12546" max="12546" width="8.5703125" style="262" customWidth="1"/>
    <col min="12547" max="12547" width="10.7109375" style="262" customWidth="1"/>
    <col min="12548" max="12548" width="15.28515625" style="262" customWidth="1"/>
    <col min="12549" max="12549" width="9.140625" style="262" customWidth="1"/>
    <col min="12550" max="12550" width="14" style="262" customWidth="1"/>
    <col min="12551" max="12551" width="15.28515625" style="262" customWidth="1"/>
    <col min="12552" max="12552" width="13.140625" style="262" customWidth="1"/>
    <col min="12553" max="12553" width="16.7109375" style="262" customWidth="1"/>
    <col min="12554" max="12554" width="6" style="262" customWidth="1"/>
    <col min="12555" max="12797" width="15.28515625" style="262"/>
    <col min="12798" max="12798" width="3.85546875" style="262" customWidth="1"/>
    <col min="12799" max="12799" width="12.7109375" style="262" customWidth="1"/>
    <col min="12800" max="12800" width="11.140625" style="262" customWidth="1"/>
    <col min="12801" max="12801" width="16.140625" style="262" customWidth="1"/>
    <col min="12802" max="12802" width="8.5703125" style="262" customWidth="1"/>
    <col min="12803" max="12803" width="10.7109375" style="262" customWidth="1"/>
    <col min="12804" max="12804" width="15.28515625" style="262" customWidth="1"/>
    <col min="12805" max="12805" width="9.140625" style="262" customWidth="1"/>
    <col min="12806" max="12806" width="14" style="262" customWidth="1"/>
    <col min="12807" max="12807" width="15.28515625" style="262" customWidth="1"/>
    <col min="12808" max="12808" width="13.140625" style="262" customWidth="1"/>
    <col min="12809" max="12809" width="16.7109375" style="262" customWidth="1"/>
    <col min="12810" max="12810" width="6" style="262" customWidth="1"/>
    <col min="12811" max="13053" width="15.28515625" style="262"/>
    <col min="13054" max="13054" width="3.85546875" style="262" customWidth="1"/>
    <col min="13055" max="13055" width="12.7109375" style="262" customWidth="1"/>
    <col min="13056" max="13056" width="11.140625" style="262" customWidth="1"/>
    <col min="13057" max="13057" width="16.140625" style="262" customWidth="1"/>
    <col min="13058" max="13058" width="8.5703125" style="262" customWidth="1"/>
    <col min="13059" max="13059" width="10.7109375" style="262" customWidth="1"/>
    <col min="13060" max="13060" width="15.28515625" style="262" customWidth="1"/>
    <col min="13061" max="13061" width="9.140625" style="262" customWidth="1"/>
    <col min="13062" max="13062" width="14" style="262" customWidth="1"/>
    <col min="13063" max="13063" width="15.28515625" style="262" customWidth="1"/>
    <col min="13064" max="13064" width="13.140625" style="262" customWidth="1"/>
    <col min="13065" max="13065" width="16.7109375" style="262" customWidth="1"/>
    <col min="13066" max="13066" width="6" style="262" customWidth="1"/>
    <col min="13067" max="13309" width="15.28515625" style="262"/>
    <col min="13310" max="13310" width="3.85546875" style="262" customWidth="1"/>
    <col min="13311" max="13311" width="12.7109375" style="262" customWidth="1"/>
    <col min="13312" max="13312" width="11.140625" style="262" customWidth="1"/>
    <col min="13313" max="13313" width="16.140625" style="262" customWidth="1"/>
    <col min="13314" max="13314" width="8.5703125" style="262" customWidth="1"/>
    <col min="13315" max="13315" width="10.7109375" style="262" customWidth="1"/>
    <col min="13316" max="13316" width="15.28515625" style="262" customWidth="1"/>
    <col min="13317" max="13317" width="9.140625" style="262" customWidth="1"/>
    <col min="13318" max="13318" width="14" style="262" customWidth="1"/>
    <col min="13319" max="13319" width="15.28515625" style="262" customWidth="1"/>
    <col min="13320" max="13320" width="13.140625" style="262" customWidth="1"/>
    <col min="13321" max="13321" width="16.7109375" style="262" customWidth="1"/>
    <col min="13322" max="13322" width="6" style="262" customWidth="1"/>
    <col min="13323" max="13565" width="15.28515625" style="262"/>
    <col min="13566" max="13566" width="3.85546875" style="262" customWidth="1"/>
    <col min="13567" max="13567" width="12.7109375" style="262" customWidth="1"/>
    <col min="13568" max="13568" width="11.140625" style="262" customWidth="1"/>
    <col min="13569" max="13569" width="16.140625" style="262" customWidth="1"/>
    <col min="13570" max="13570" width="8.5703125" style="262" customWidth="1"/>
    <col min="13571" max="13571" width="10.7109375" style="262" customWidth="1"/>
    <col min="13572" max="13572" width="15.28515625" style="262" customWidth="1"/>
    <col min="13573" max="13573" width="9.140625" style="262" customWidth="1"/>
    <col min="13574" max="13574" width="14" style="262" customWidth="1"/>
    <col min="13575" max="13575" width="15.28515625" style="262" customWidth="1"/>
    <col min="13576" max="13576" width="13.140625" style="262" customWidth="1"/>
    <col min="13577" max="13577" width="16.7109375" style="262" customWidth="1"/>
    <col min="13578" max="13578" width="6" style="262" customWidth="1"/>
    <col min="13579" max="13821" width="15.28515625" style="262"/>
    <col min="13822" max="13822" width="3.85546875" style="262" customWidth="1"/>
    <col min="13823" max="13823" width="12.7109375" style="262" customWidth="1"/>
    <col min="13824" max="13824" width="11.140625" style="262" customWidth="1"/>
    <col min="13825" max="13825" width="16.140625" style="262" customWidth="1"/>
    <col min="13826" max="13826" width="8.5703125" style="262" customWidth="1"/>
    <col min="13827" max="13827" width="10.7109375" style="262" customWidth="1"/>
    <col min="13828" max="13828" width="15.28515625" style="262" customWidth="1"/>
    <col min="13829" max="13829" width="9.140625" style="262" customWidth="1"/>
    <col min="13830" max="13830" width="14" style="262" customWidth="1"/>
    <col min="13831" max="13831" width="15.28515625" style="262" customWidth="1"/>
    <col min="13832" max="13832" width="13.140625" style="262" customWidth="1"/>
    <col min="13833" max="13833" width="16.7109375" style="262" customWidth="1"/>
    <col min="13834" max="13834" width="6" style="262" customWidth="1"/>
    <col min="13835" max="14077" width="15.28515625" style="262"/>
    <col min="14078" max="14078" width="3.85546875" style="262" customWidth="1"/>
    <col min="14079" max="14079" width="12.7109375" style="262" customWidth="1"/>
    <col min="14080" max="14080" width="11.140625" style="262" customWidth="1"/>
    <col min="14081" max="14081" width="16.140625" style="262" customWidth="1"/>
    <col min="14082" max="14082" width="8.5703125" style="262" customWidth="1"/>
    <col min="14083" max="14083" width="10.7109375" style="262" customWidth="1"/>
    <col min="14084" max="14084" width="15.28515625" style="262" customWidth="1"/>
    <col min="14085" max="14085" width="9.140625" style="262" customWidth="1"/>
    <col min="14086" max="14086" width="14" style="262" customWidth="1"/>
    <col min="14087" max="14087" width="15.28515625" style="262" customWidth="1"/>
    <col min="14088" max="14088" width="13.140625" style="262" customWidth="1"/>
    <col min="14089" max="14089" width="16.7109375" style="262" customWidth="1"/>
    <col min="14090" max="14090" width="6" style="262" customWidth="1"/>
    <col min="14091" max="14333" width="15.28515625" style="262"/>
    <col min="14334" max="14334" width="3.85546875" style="262" customWidth="1"/>
    <col min="14335" max="14335" width="12.7109375" style="262" customWidth="1"/>
    <col min="14336" max="14336" width="11.140625" style="262" customWidth="1"/>
    <col min="14337" max="14337" width="16.140625" style="262" customWidth="1"/>
    <col min="14338" max="14338" width="8.5703125" style="262" customWidth="1"/>
    <col min="14339" max="14339" width="10.7109375" style="262" customWidth="1"/>
    <col min="14340" max="14340" width="15.28515625" style="262" customWidth="1"/>
    <col min="14341" max="14341" width="9.140625" style="262" customWidth="1"/>
    <col min="14342" max="14342" width="14" style="262" customWidth="1"/>
    <col min="14343" max="14343" width="15.28515625" style="262" customWidth="1"/>
    <col min="14344" max="14344" width="13.140625" style="262" customWidth="1"/>
    <col min="14345" max="14345" width="16.7109375" style="262" customWidth="1"/>
    <col min="14346" max="14346" width="6" style="262" customWidth="1"/>
    <col min="14347" max="14589" width="15.28515625" style="262"/>
    <col min="14590" max="14590" width="3.85546875" style="262" customWidth="1"/>
    <col min="14591" max="14591" width="12.7109375" style="262" customWidth="1"/>
    <col min="14592" max="14592" width="11.140625" style="262" customWidth="1"/>
    <col min="14593" max="14593" width="16.140625" style="262" customWidth="1"/>
    <col min="14594" max="14594" width="8.5703125" style="262" customWidth="1"/>
    <col min="14595" max="14595" width="10.7109375" style="262" customWidth="1"/>
    <col min="14596" max="14596" width="15.28515625" style="262" customWidth="1"/>
    <col min="14597" max="14597" width="9.140625" style="262" customWidth="1"/>
    <col min="14598" max="14598" width="14" style="262" customWidth="1"/>
    <col min="14599" max="14599" width="15.28515625" style="262" customWidth="1"/>
    <col min="14600" max="14600" width="13.140625" style="262" customWidth="1"/>
    <col min="14601" max="14601" width="16.7109375" style="262" customWidth="1"/>
    <col min="14602" max="14602" width="6" style="262" customWidth="1"/>
    <col min="14603" max="14845" width="15.28515625" style="262"/>
    <col min="14846" max="14846" width="3.85546875" style="262" customWidth="1"/>
    <col min="14847" max="14847" width="12.7109375" style="262" customWidth="1"/>
    <col min="14848" max="14848" width="11.140625" style="262" customWidth="1"/>
    <col min="14849" max="14849" width="16.140625" style="262" customWidth="1"/>
    <col min="14850" max="14850" width="8.5703125" style="262" customWidth="1"/>
    <col min="14851" max="14851" width="10.7109375" style="262" customWidth="1"/>
    <col min="14852" max="14852" width="15.28515625" style="262" customWidth="1"/>
    <col min="14853" max="14853" width="9.140625" style="262" customWidth="1"/>
    <col min="14854" max="14854" width="14" style="262" customWidth="1"/>
    <col min="14855" max="14855" width="15.28515625" style="262" customWidth="1"/>
    <col min="14856" max="14856" width="13.140625" style="262" customWidth="1"/>
    <col min="14857" max="14857" width="16.7109375" style="262" customWidth="1"/>
    <col min="14858" max="14858" width="6" style="262" customWidth="1"/>
    <col min="14859" max="15101" width="15.28515625" style="262"/>
    <col min="15102" max="15102" width="3.85546875" style="262" customWidth="1"/>
    <col min="15103" max="15103" width="12.7109375" style="262" customWidth="1"/>
    <col min="15104" max="15104" width="11.140625" style="262" customWidth="1"/>
    <col min="15105" max="15105" width="16.140625" style="262" customWidth="1"/>
    <col min="15106" max="15106" width="8.5703125" style="262" customWidth="1"/>
    <col min="15107" max="15107" width="10.7109375" style="262" customWidth="1"/>
    <col min="15108" max="15108" width="15.28515625" style="262" customWidth="1"/>
    <col min="15109" max="15109" width="9.140625" style="262" customWidth="1"/>
    <col min="15110" max="15110" width="14" style="262" customWidth="1"/>
    <col min="15111" max="15111" width="15.28515625" style="262" customWidth="1"/>
    <col min="15112" max="15112" width="13.140625" style="262" customWidth="1"/>
    <col min="15113" max="15113" width="16.7109375" style="262" customWidth="1"/>
    <col min="15114" max="15114" width="6" style="262" customWidth="1"/>
    <col min="15115" max="15357" width="15.28515625" style="262"/>
    <col min="15358" max="15358" width="3.85546875" style="262" customWidth="1"/>
    <col min="15359" max="15359" width="12.7109375" style="262" customWidth="1"/>
    <col min="15360" max="15360" width="11.140625" style="262" customWidth="1"/>
    <col min="15361" max="15361" width="16.140625" style="262" customWidth="1"/>
    <col min="15362" max="15362" width="8.5703125" style="262" customWidth="1"/>
    <col min="15363" max="15363" width="10.7109375" style="262" customWidth="1"/>
    <col min="15364" max="15364" width="15.28515625" style="262" customWidth="1"/>
    <col min="15365" max="15365" width="9.140625" style="262" customWidth="1"/>
    <col min="15366" max="15366" width="14" style="262" customWidth="1"/>
    <col min="15367" max="15367" width="15.28515625" style="262" customWidth="1"/>
    <col min="15368" max="15368" width="13.140625" style="262" customWidth="1"/>
    <col min="15369" max="15369" width="16.7109375" style="262" customWidth="1"/>
    <col min="15370" max="15370" width="6" style="262" customWidth="1"/>
    <col min="15371" max="15613" width="15.28515625" style="262"/>
    <col min="15614" max="15614" width="3.85546875" style="262" customWidth="1"/>
    <col min="15615" max="15615" width="12.7109375" style="262" customWidth="1"/>
    <col min="15616" max="15616" width="11.140625" style="262" customWidth="1"/>
    <col min="15617" max="15617" width="16.140625" style="262" customWidth="1"/>
    <col min="15618" max="15618" width="8.5703125" style="262" customWidth="1"/>
    <col min="15619" max="15619" width="10.7109375" style="262" customWidth="1"/>
    <col min="15620" max="15620" width="15.28515625" style="262" customWidth="1"/>
    <col min="15621" max="15621" width="9.140625" style="262" customWidth="1"/>
    <col min="15622" max="15622" width="14" style="262" customWidth="1"/>
    <col min="15623" max="15623" width="15.28515625" style="262" customWidth="1"/>
    <col min="15624" max="15624" width="13.140625" style="262" customWidth="1"/>
    <col min="15625" max="15625" width="16.7109375" style="262" customWidth="1"/>
    <col min="15626" max="15626" width="6" style="262" customWidth="1"/>
    <col min="15627" max="15869" width="15.28515625" style="262"/>
    <col min="15870" max="15870" width="3.85546875" style="262" customWidth="1"/>
    <col min="15871" max="15871" width="12.7109375" style="262" customWidth="1"/>
    <col min="15872" max="15872" width="11.140625" style="262" customWidth="1"/>
    <col min="15873" max="15873" width="16.140625" style="262" customWidth="1"/>
    <col min="15874" max="15874" width="8.5703125" style="262" customWidth="1"/>
    <col min="15875" max="15875" width="10.7109375" style="262" customWidth="1"/>
    <col min="15876" max="15876" width="15.28515625" style="262" customWidth="1"/>
    <col min="15877" max="15877" width="9.140625" style="262" customWidth="1"/>
    <col min="15878" max="15878" width="14" style="262" customWidth="1"/>
    <col min="15879" max="15879" width="15.28515625" style="262" customWidth="1"/>
    <col min="15880" max="15880" width="13.140625" style="262" customWidth="1"/>
    <col min="15881" max="15881" width="16.7109375" style="262" customWidth="1"/>
    <col min="15882" max="15882" width="6" style="262" customWidth="1"/>
    <col min="15883" max="16125" width="15.28515625" style="262"/>
    <col min="16126" max="16126" width="3.85546875" style="262" customWidth="1"/>
    <col min="16127" max="16127" width="12.7109375" style="262" customWidth="1"/>
    <col min="16128" max="16128" width="11.140625" style="262" customWidth="1"/>
    <col min="16129" max="16129" width="16.140625" style="262" customWidth="1"/>
    <col min="16130" max="16130" width="8.5703125" style="262" customWidth="1"/>
    <col min="16131" max="16131" width="10.7109375" style="262" customWidth="1"/>
    <col min="16132" max="16132" width="15.28515625" style="262" customWidth="1"/>
    <col min="16133" max="16133" width="9.140625" style="262" customWidth="1"/>
    <col min="16134" max="16134" width="14" style="262" customWidth="1"/>
    <col min="16135" max="16135" width="15.28515625" style="262" customWidth="1"/>
    <col min="16136" max="16136" width="13.140625" style="262" customWidth="1"/>
    <col min="16137" max="16137" width="16.7109375" style="262" customWidth="1"/>
    <col min="16138" max="16138" width="6" style="262" customWidth="1"/>
    <col min="16139" max="16384" width="15.28515625" style="262"/>
  </cols>
  <sheetData>
    <row r="1" spans="1:12" ht="40.5" customHeight="1">
      <c r="B1" s="262" t="s">
        <v>1</v>
      </c>
      <c r="C1" s="379" t="s">
        <v>148</v>
      </c>
      <c r="D1" s="379"/>
      <c r="E1" s="379"/>
      <c r="F1" s="379"/>
      <c r="G1" s="379"/>
      <c r="H1" s="379"/>
      <c r="I1" s="379"/>
      <c r="J1" s="379"/>
      <c r="K1" s="379"/>
      <c r="L1" s="379"/>
    </row>
    <row r="2" spans="1:12" ht="36.75" customHeight="1">
      <c r="C2" s="380" t="s">
        <v>149</v>
      </c>
      <c r="D2" s="380"/>
      <c r="E2" s="380"/>
      <c r="F2" s="381" t="s">
        <v>150</v>
      </c>
      <c r="G2" s="381"/>
      <c r="H2" s="381"/>
      <c r="I2" s="380" t="s">
        <v>151</v>
      </c>
      <c r="J2" s="380"/>
      <c r="K2" s="381" t="s">
        <v>152</v>
      </c>
      <c r="L2" s="381"/>
    </row>
    <row r="3" spans="1:12">
      <c r="C3" s="263" t="s">
        <v>134</v>
      </c>
      <c r="D3" s="263" t="s">
        <v>153</v>
      </c>
      <c r="E3" s="263" t="s">
        <v>154</v>
      </c>
      <c r="F3" s="264" t="s">
        <v>134</v>
      </c>
      <c r="G3" s="264" t="s">
        <v>153</v>
      </c>
      <c r="H3" s="264" t="s">
        <v>154</v>
      </c>
      <c r="I3" s="263" t="s">
        <v>135</v>
      </c>
      <c r="J3" s="263" t="s">
        <v>153</v>
      </c>
      <c r="K3" s="264" t="s">
        <v>135</v>
      </c>
      <c r="L3" s="264" t="s">
        <v>153</v>
      </c>
    </row>
    <row r="4" spans="1:12" ht="24.95" customHeight="1">
      <c r="A4" s="262" t="s">
        <v>3</v>
      </c>
      <c r="B4" s="265" t="s">
        <v>136</v>
      </c>
      <c r="C4" s="266">
        <v>1893.2249999999999</v>
      </c>
      <c r="D4" s="267">
        <v>44586</v>
      </c>
      <c r="E4" s="268">
        <v>18</v>
      </c>
      <c r="F4" s="269">
        <v>849.01800000000003</v>
      </c>
      <c r="G4" s="270">
        <v>44563</v>
      </c>
      <c r="H4" s="271">
        <v>5</v>
      </c>
      <c r="I4" s="266">
        <v>38667.400999999998</v>
      </c>
      <c r="J4" s="267">
        <v>44586</v>
      </c>
      <c r="K4" s="269">
        <v>28822.284</v>
      </c>
      <c r="L4" s="270">
        <v>44562</v>
      </c>
    </row>
    <row r="5" spans="1:12" ht="24.95" customHeight="1">
      <c r="A5" s="262" t="s">
        <v>4</v>
      </c>
      <c r="B5" s="265" t="s">
        <v>137</v>
      </c>
      <c r="C5" s="266">
        <v>1783.115</v>
      </c>
      <c r="D5" s="267">
        <v>44593</v>
      </c>
      <c r="E5" s="268">
        <v>18</v>
      </c>
      <c r="F5" s="269">
        <v>861.57600000000002</v>
      </c>
      <c r="G5" s="270">
        <v>44613</v>
      </c>
      <c r="H5" s="271">
        <v>4</v>
      </c>
      <c r="I5" s="266">
        <v>36344.550000000003</v>
      </c>
      <c r="J5" s="267">
        <v>44594</v>
      </c>
      <c r="K5" s="269">
        <v>30062.399000000001</v>
      </c>
      <c r="L5" s="270">
        <v>44612</v>
      </c>
    </row>
    <row r="6" spans="1:12" ht="24.95" customHeight="1">
      <c r="A6" s="262" t="s">
        <v>5</v>
      </c>
      <c r="B6" s="265" t="s">
        <v>138</v>
      </c>
      <c r="C6" s="266">
        <v>1755.221</v>
      </c>
      <c r="D6" s="267">
        <v>44627</v>
      </c>
      <c r="E6" s="268">
        <v>10</v>
      </c>
      <c r="F6" s="269">
        <v>798.49400000000003</v>
      </c>
      <c r="G6" s="270">
        <v>44648</v>
      </c>
      <c r="H6" s="271">
        <v>4</v>
      </c>
      <c r="I6" s="266">
        <v>35713.417000000001</v>
      </c>
      <c r="J6" s="267">
        <v>44629</v>
      </c>
      <c r="K6" s="269">
        <v>26607.589</v>
      </c>
      <c r="L6" s="270">
        <v>44647</v>
      </c>
    </row>
    <row r="7" spans="1:12" ht="24.95" customHeight="1">
      <c r="A7" s="262" t="s">
        <v>6</v>
      </c>
      <c r="B7" s="265" t="s">
        <v>139</v>
      </c>
      <c r="C7" s="266">
        <v>1587.931</v>
      </c>
      <c r="D7" s="267">
        <v>44671</v>
      </c>
      <c r="E7" s="268">
        <v>10</v>
      </c>
      <c r="F7" s="269">
        <v>808.31500000000005</v>
      </c>
      <c r="G7" s="270">
        <v>44668</v>
      </c>
      <c r="H7" s="271">
        <v>6</v>
      </c>
      <c r="I7" s="266">
        <v>32528.133000000002</v>
      </c>
      <c r="J7" s="267">
        <v>44672</v>
      </c>
      <c r="K7" s="269">
        <v>26278.877</v>
      </c>
      <c r="L7" s="270">
        <v>44675</v>
      </c>
    </row>
    <row r="8" spans="1:12" ht="24.95" customHeight="1">
      <c r="A8" s="262" t="s">
        <v>7</v>
      </c>
      <c r="B8" s="265" t="s">
        <v>140</v>
      </c>
      <c r="C8" s="266">
        <v>1399.5050000000001</v>
      </c>
      <c r="D8" s="267">
        <v>44686</v>
      </c>
      <c r="E8" s="268">
        <v>21</v>
      </c>
      <c r="F8" s="269">
        <v>708.25599999999997</v>
      </c>
      <c r="G8" s="270">
        <v>44697</v>
      </c>
      <c r="H8" s="271">
        <v>4</v>
      </c>
      <c r="I8" s="266">
        <v>27747.089</v>
      </c>
      <c r="J8" s="267">
        <v>44686</v>
      </c>
      <c r="K8" s="269">
        <v>23756.978999999999</v>
      </c>
      <c r="L8" s="270">
        <v>44710</v>
      </c>
    </row>
    <row r="9" spans="1:12" ht="24.95" customHeight="1">
      <c r="A9" s="262" t="s">
        <v>8</v>
      </c>
      <c r="B9" s="265" t="s">
        <v>141</v>
      </c>
      <c r="C9" s="266">
        <v>1551.0070000000001</v>
      </c>
      <c r="D9" s="267">
        <v>44741</v>
      </c>
      <c r="E9" s="268">
        <v>15</v>
      </c>
      <c r="F9" s="269">
        <v>677.52599999999995</v>
      </c>
      <c r="G9" s="270">
        <v>44724</v>
      </c>
      <c r="H9" s="271">
        <v>6</v>
      </c>
      <c r="I9" s="266">
        <v>30424.799999999999</v>
      </c>
      <c r="J9" s="267">
        <v>44742</v>
      </c>
      <c r="K9" s="269">
        <v>22842.02</v>
      </c>
      <c r="L9" s="270">
        <v>44724</v>
      </c>
    </row>
    <row r="10" spans="1:12" ht="24.95" customHeight="1">
      <c r="A10" s="262" t="s">
        <v>9</v>
      </c>
      <c r="B10" s="265" t="s">
        <v>142</v>
      </c>
      <c r="C10" s="266">
        <v>1571.4760000000001</v>
      </c>
      <c r="D10" s="267">
        <v>44767</v>
      </c>
      <c r="E10" s="268">
        <v>15</v>
      </c>
      <c r="F10" s="269">
        <v>714.54600000000005</v>
      </c>
      <c r="G10" s="270">
        <v>44752</v>
      </c>
      <c r="H10" s="271">
        <v>6</v>
      </c>
      <c r="I10" s="266">
        <v>30545.796999999999</v>
      </c>
      <c r="J10" s="273">
        <v>44767</v>
      </c>
      <c r="K10" s="269">
        <v>23289.504000000001</v>
      </c>
      <c r="L10" s="270">
        <v>44752</v>
      </c>
    </row>
    <row r="11" spans="1:12" ht="24.95" customHeight="1">
      <c r="A11" s="262" t="s">
        <v>10</v>
      </c>
      <c r="B11" s="265" t="s">
        <v>143</v>
      </c>
      <c r="C11" s="266">
        <v>1538.3420000000001</v>
      </c>
      <c r="D11" s="267">
        <v>44778</v>
      </c>
      <c r="E11" s="268">
        <v>15</v>
      </c>
      <c r="F11" s="269">
        <v>737.76</v>
      </c>
      <c r="G11" s="270">
        <v>44795</v>
      </c>
      <c r="H11" s="271">
        <v>4</v>
      </c>
      <c r="I11" s="266">
        <v>30241.749</v>
      </c>
      <c r="J11" s="267">
        <v>44778</v>
      </c>
      <c r="K11" s="269">
        <v>24747.107</v>
      </c>
      <c r="L11" s="270">
        <v>44794</v>
      </c>
    </row>
    <row r="12" spans="1:12" ht="24.95" customHeight="1">
      <c r="A12" s="262" t="s">
        <v>11</v>
      </c>
      <c r="B12" s="265" t="s">
        <v>144</v>
      </c>
      <c r="C12" s="266">
        <v>1528.98</v>
      </c>
      <c r="D12" s="267">
        <v>44826</v>
      </c>
      <c r="E12" s="268">
        <v>20</v>
      </c>
      <c r="F12" s="269">
        <v>731.86500000000001</v>
      </c>
      <c r="G12" s="270">
        <v>44823</v>
      </c>
      <c r="H12" s="271">
        <v>4</v>
      </c>
      <c r="I12" s="266">
        <v>29664.774000000001</v>
      </c>
      <c r="J12" s="267">
        <v>44826</v>
      </c>
      <c r="K12" s="269">
        <v>24739.798999999999</v>
      </c>
      <c r="L12" s="270">
        <v>44815</v>
      </c>
    </row>
    <row r="13" spans="1:12" ht="24.95" customHeight="1">
      <c r="A13" s="262" t="s">
        <v>12</v>
      </c>
      <c r="B13" s="265" t="s">
        <v>145</v>
      </c>
      <c r="C13" s="266">
        <v>1545.7909999999999</v>
      </c>
      <c r="D13" s="267">
        <v>44855</v>
      </c>
      <c r="E13" s="268">
        <v>19</v>
      </c>
      <c r="F13" s="269">
        <v>723.66099999999994</v>
      </c>
      <c r="G13" s="270">
        <v>44837</v>
      </c>
      <c r="H13" s="271">
        <v>4</v>
      </c>
      <c r="I13" s="266">
        <v>30429.638999999999</v>
      </c>
      <c r="J13" s="267">
        <v>44855</v>
      </c>
      <c r="K13" s="269">
        <v>24223.431</v>
      </c>
      <c r="L13" s="270">
        <v>44836</v>
      </c>
    </row>
    <row r="14" spans="1:12" ht="24.95" customHeight="1">
      <c r="A14" s="262" t="s">
        <v>13</v>
      </c>
      <c r="B14" s="265" t="s">
        <v>146</v>
      </c>
      <c r="C14" s="266">
        <v>1765.865</v>
      </c>
      <c r="D14" s="267">
        <v>44894</v>
      </c>
      <c r="E14" s="268">
        <v>17</v>
      </c>
      <c r="F14" s="269">
        <v>806.78099999999995</v>
      </c>
      <c r="G14" s="270">
        <v>44872</v>
      </c>
      <c r="H14" s="271">
        <v>4</v>
      </c>
      <c r="I14" s="266">
        <v>35317.5</v>
      </c>
      <c r="J14" s="267">
        <v>44895</v>
      </c>
      <c r="K14" s="269">
        <v>28746.75</v>
      </c>
      <c r="L14" s="270">
        <v>44871</v>
      </c>
    </row>
    <row r="15" spans="1:12" ht="24.95" customHeight="1">
      <c r="A15" s="262" t="s">
        <v>14</v>
      </c>
      <c r="B15" s="265" t="s">
        <v>147</v>
      </c>
      <c r="C15" s="266">
        <v>1811.3710000000001</v>
      </c>
      <c r="D15" s="267">
        <v>44908</v>
      </c>
      <c r="E15" s="268">
        <v>18</v>
      </c>
      <c r="F15" s="269">
        <v>876.82299999999998</v>
      </c>
      <c r="G15" s="270">
        <v>44906</v>
      </c>
      <c r="H15" s="271">
        <v>4</v>
      </c>
      <c r="I15" s="266">
        <v>36491.214</v>
      </c>
      <c r="J15" s="267">
        <v>44908</v>
      </c>
      <c r="K15" s="269">
        <v>30871.382000000001</v>
      </c>
      <c r="L15" s="270">
        <v>44906</v>
      </c>
    </row>
    <row r="16" spans="1:12">
      <c r="C16" s="274"/>
      <c r="D16" s="275"/>
      <c r="E16" s="274"/>
      <c r="F16" s="274"/>
      <c r="G16" s="275"/>
      <c r="H16" s="276"/>
      <c r="I16" s="274"/>
      <c r="J16" s="275"/>
      <c r="K16" s="274"/>
      <c r="L16" s="275"/>
    </row>
    <row r="17" spans="3:14">
      <c r="C17" s="274"/>
      <c r="D17" s="275"/>
      <c r="E17" s="274"/>
      <c r="F17" s="274"/>
      <c r="G17" s="275"/>
      <c r="H17" s="276"/>
      <c r="I17" s="274"/>
      <c r="J17" s="275"/>
      <c r="K17" s="274"/>
      <c r="L17" s="275"/>
      <c r="M17" s="277"/>
      <c r="N17" s="278"/>
    </row>
    <row r="18" spans="3:14">
      <c r="C18" s="274"/>
      <c r="D18" s="275"/>
      <c r="E18" s="274"/>
      <c r="F18" s="274"/>
      <c r="G18" s="275"/>
      <c r="H18" s="276"/>
      <c r="I18" s="274"/>
      <c r="J18" s="275"/>
      <c r="K18" s="274"/>
      <c r="L18" s="275"/>
      <c r="M18" s="277"/>
      <c r="N18" s="278"/>
    </row>
    <row r="19" spans="3:14">
      <c r="M19" s="277"/>
      <c r="N19" s="278"/>
    </row>
    <row r="20" spans="3:14">
      <c r="M20" s="277"/>
    </row>
    <row r="21" spans="3:14">
      <c r="M21" s="277"/>
    </row>
    <row r="22" spans="3:14">
      <c r="M22" s="277"/>
    </row>
    <row r="23" spans="3:14">
      <c r="M23" s="277"/>
    </row>
    <row r="24" spans="3:14">
      <c r="M24" s="277"/>
    </row>
    <row r="25" spans="3:14">
      <c r="M25" s="277"/>
    </row>
    <row r="26" spans="3:14">
      <c r="M26" s="277"/>
    </row>
    <row r="27" spans="3:14">
      <c r="M27" s="277"/>
    </row>
    <row r="28" spans="3:14">
      <c r="M28" s="277"/>
    </row>
    <row r="53" spans="2:2">
      <c r="B53" s="279"/>
    </row>
    <row r="54" spans="2:2">
      <c r="B54" s="279"/>
    </row>
  </sheetData>
  <mergeCells count="5">
    <mergeCell ref="C1:L1"/>
    <mergeCell ref="C2:E2"/>
    <mergeCell ref="F2:H2"/>
    <mergeCell ref="I2:J2"/>
    <mergeCell ref="K2:L2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5D65-5DC4-407A-B200-87EF71FB9625}">
  <dimension ref="A1:K16"/>
  <sheetViews>
    <sheetView workbookViewId="0">
      <selection activeCell="J13" sqref="J13"/>
    </sheetView>
  </sheetViews>
  <sheetFormatPr defaultRowHeight="12.75"/>
  <cols>
    <col min="1" max="1" width="9.140625" style="239"/>
    <col min="2" max="2" width="9.28515625" style="239" customWidth="1"/>
    <col min="3" max="3" width="10.7109375" style="239" customWidth="1"/>
    <col min="4" max="5" width="9.28515625" style="239" customWidth="1"/>
    <col min="6" max="6" width="10.7109375" style="239" customWidth="1"/>
    <col min="7" max="7" width="9.28515625" style="239" customWidth="1"/>
    <col min="8" max="8" width="12.7109375" style="239" customWidth="1"/>
    <col min="9" max="9" width="10.7109375" style="239" customWidth="1"/>
    <col min="10" max="10" width="12.7109375" style="239" customWidth="1"/>
    <col min="11" max="11" width="10.7109375" style="239" customWidth="1"/>
    <col min="12" max="16384" width="9.140625" style="239"/>
  </cols>
  <sheetData>
    <row r="1" spans="1:11" ht="24" customHeight="1">
      <c r="B1" s="375" t="s">
        <v>148</v>
      </c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">
      <c r="A2" s="240"/>
      <c r="B2" s="382" t="s">
        <v>157</v>
      </c>
      <c r="C2" s="383"/>
      <c r="D2" s="384"/>
      <c r="E2" s="382" t="s">
        <v>158</v>
      </c>
      <c r="F2" s="383"/>
      <c r="G2" s="384"/>
      <c r="H2" s="382" t="s">
        <v>159</v>
      </c>
      <c r="I2" s="384"/>
      <c r="J2" s="382" t="s">
        <v>160</v>
      </c>
      <c r="K2" s="383"/>
    </row>
    <row r="3" spans="1:11">
      <c r="A3" s="281" t="s">
        <v>133</v>
      </c>
      <c r="B3" s="282" t="s">
        <v>134</v>
      </c>
      <c r="C3" s="281" t="s">
        <v>155</v>
      </c>
      <c r="D3" s="283" t="s">
        <v>156</v>
      </c>
      <c r="E3" s="282" t="s">
        <v>134</v>
      </c>
      <c r="F3" s="281" t="s">
        <v>155</v>
      </c>
      <c r="G3" s="283" t="s">
        <v>156</v>
      </c>
      <c r="H3" s="282" t="s">
        <v>135</v>
      </c>
      <c r="I3" s="283" t="s">
        <v>155</v>
      </c>
      <c r="J3" s="282" t="s">
        <v>135</v>
      </c>
      <c r="K3" s="281" t="s">
        <v>155</v>
      </c>
    </row>
    <row r="4" spans="1:11" ht="15">
      <c r="A4" s="284" t="s">
        <v>136</v>
      </c>
      <c r="B4" s="285">
        <v>1893.2249999999999</v>
      </c>
      <c r="C4" s="286">
        <v>44586</v>
      </c>
      <c r="D4" s="287">
        <v>18</v>
      </c>
      <c r="E4" s="285">
        <v>849.01800000000003</v>
      </c>
      <c r="F4" s="286">
        <v>44563</v>
      </c>
      <c r="G4" s="288">
        <v>5</v>
      </c>
      <c r="H4" s="285">
        <v>38667.400999999998</v>
      </c>
      <c r="I4" s="286">
        <v>44586</v>
      </c>
      <c r="J4" s="285">
        <v>28822.284</v>
      </c>
      <c r="K4" s="286">
        <v>44562</v>
      </c>
    </row>
    <row r="5" spans="1:11" ht="15">
      <c r="A5" s="289" t="s">
        <v>137</v>
      </c>
      <c r="B5" s="290">
        <v>1783.115</v>
      </c>
      <c r="C5" s="291">
        <v>44593</v>
      </c>
      <c r="D5" s="292">
        <v>18</v>
      </c>
      <c r="E5" s="290">
        <v>861.57600000000002</v>
      </c>
      <c r="F5" s="291">
        <v>44613</v>
      </c>
      <c r="G5" s="293">
        <v>4</v>
      </c>
      <c r="H5" s="290">
        <v>36344.550000000003</v>
      </c>
      <c r="I5" s="291">
        <v>44594</v>
      </c>
      <c r="J5" s="290">
        <v>30062.399000000001</v>
      </c>
      <c r="K5" s="291">
        <v>44612</v>
      </c>
    </row>
    <row r="6" spans="1:11" ht="15">
      <c r="A6" s="289" t="s">
        <v>138</v>
      </c>
      <c r="B6" s="290">
        <v>1755.221</v>
      </c>
      <c r="C6" s="291">
        <v>44627</v>
      </c>
      <c r="D6" s="292">
        <v>10</v>
      </c>
      <c r="E6" s="290">
        <v>798.49400000000003</v>
      </c>
      <c r="F6" s="291">
        <v>44648</v>
      </c>
      <c r="G6" s="293">
        <v>4</v>
      </c>
      <c r="H6" s="290">
        <v>35713.417000000001</v>
      </c>
      <c r="I6" s="291">
        <v>44629</v>
      </c>
      <c r="J6" s="290">
        <v>26607.589</v>
      </c>
      <c r="K6" s="291">
        <v>44647</v>
      </c>
    </row>
    <row r="7" spans="1:11" ht="15">
      <c r="A7" s="289" t="s">
        <v>139</v>
      </c>
      <c r="B7" s="290">
        <v>1587.931</v>
      </c>
      <c r="C7" s="291">
        <v>44671</v>
      </c>
      <c r="D7" s="292">
        <v>10</v>
      </c>
      <c r="E7" s="290">
        <v>808.31500000000005</v>
      </c>
      <c r="F7" s="291">
        <v>44668</v>
      </c>
      <c r="G7" s="293">
        <v>6</v>
      </c>
      <c r="H7" s="290">
        <v>32528.133000000002</v>
      </c>
      <c r="I7" s="291">
        <v>44672</v>
      </c>
      <c r="J7" s="290">
        <v>26278.877</v>
      </c>
      <c r="K7" s="291">
        <v>44675</v>
      </c>
    </row>
    <row r="8" spans="1:11" ht="15">
      <c r="A8" s="289" t="s">
        <v>140</v>
      </c>
      <c r="B8" s="290">
        <v>1399.5050000000001</v>
      </c>
      <c r="C8" s="291">
        <v>44686</v>
      </c>
      <c r="D8" s="292">
        <v>21</v>
      </c>
      <c r="E8" s="290">
        <v>708.25599999999997</v>
      </c>
      <c r="F8" s="291">
        <v>44697</v>
      </c>
      <c r="G8" s="293">
        <v>4</v>
      </c>
      <c r="H8" s="290">
        <v>27747.089</v>
      </c>
      <c r="I8" s="291">
        <v>44686</v>
      </c>
      <c r="J8" s="290">
        <v>23756.978999999999</v>
      </c>
      <c r="K8" s="291">
        <v>44710</v>
      </c>
    </row>
    <row r="9" spans="1:11" ht="15">
      <c r="A9" s="289" t="s">
        <v>141</v>
      </c>
      <c r="B9" s="290">
        <v>1551.0070000000001</v>
      </c>
      <c r="C9" s="291">
        <v>44741</v>
      </c>
      <c r="D9" s="292">
        <v>15</v>
      </c>
      <c r="E9" s="290">
        <v>677.52599999999995</v>
      </c>
      <c r="F9" s="291">
        <v>44724</v>
      </c>
      <c r="G9" s="293">
        <v>6</v>
      </c>
      <c r="H9" s="290">
        <v>30424.799999999999</v>
      </c>
      <c r="I9" s="291">
        <v>44742</v>
      </c>
      <c r="J9" s="290">
        <v>22842.02</v>
      </c>
      <c r="K9" s="291">
        <v>44724</v>
      </c>
    </row>
    <row r="10" spans="1:11" ht="15">
      <c r="A10" s="289" t="s">
        <v>142</v>
      </c>
      <c r="B10" s="290">
        <v>1571.4760000000001</v>
      </c>
      <c r="C10" s="291">
        <v>44767</v>
      </c>
      <c r="D10" s="292">
        <v>15</v>
      </c>
      <c r="E10" s="290">
        <v>714.54600000000005</v>
      </c>
      <c r="F10" s="291">
        <v>44752</v>
      </c>
      <c r="G10" s="293">
        <v>6</v>
      </c>
      <c r="H10" s="290">
        <v>30545.796999999999</v>
      </c>
      <c r="I10" s="291">
        <v>44767</v>
      </c>
      <c r="J10" s="290">
        <v>23289.504000000001</v>
      </c>
      <c r="K10" s="291">
        <v>44752</v>
      </c>
    </row>
    <row r="11" spans="1:11" ht="15">
      <c r="A11" s="289" t="s">
        <v>143</v>
      </c>
      <c r="B11" s="290">
        <v>1538.3420000000001</v>
      </c>
      <c r="C11" s="291">
        <v>44778</v>
      </c>
      <c r="D11" s="292">
        <v>15</v>
      </c>
      <c r="E11" s="290">
        <v>737.76</v>
      </c>
      <c r="F11" s="291">
        <v>44795</v>
      </c>
      <c r="G11" s="293">
        <v>4</v>
      </c>
      <c r="H11" s="290">
        <v>30241.749</v>
      </c>
      <c r="I11" s="291">
        <v>44778</v>
      </c>
      <c r="J11" s="290">
        <v>24747.107</v>
      </c>
      <c r="K11" s="291">
        <v>44794</v>
      </c>
    </row>
    <row r="12" spans="1:11" ht="15">
      <c r="A12" s="289" t="s">
        <v>144</v>
      </c>
      <c r="B12" s="290">
        <v>1528.98</v>
      </c>
      <c r="C12" s="291">
        <v>44826</v>
      </c>
      <c r="D12" s="292">
        <v>20</v>
      </c>
      <c r="E12" s="290">
        <v>731.86500000000001</v>
      </c>
      <c r="F12" s="291">
        <v>44823</v>
      </c>
      <c r="G12" s="293">
        <v>4</v>
      </c>
      <c r="H12" s="290">
        <v>29664.774000000001</v>
      </c>
      <c r="I12" s="291">
        <v>44826</v>
      </c>
      <c r="J12" s="290">
        <v>24739.798999999999</v>
      </c>
      <c r="K12" s="291">
        <v>44815</v>
      </c>
    </row>
    <row r="13" spans="1:11" ht="15">
      <c r="A13" s="289" t="s">
        <v>145</v>
      </c>
      <c r="B13" s="290">
        <v>1545.7909999999999</v>
      </c>
      <c r="C13" s="291">
        <v>44855</v>
      </c>
      <c r="D13" s="292">
        <v>19</v>
      </c>
      <c r="E13" s="290">
        <v>723.66099999999994</v>
      </c>
      <c r="F13" s="291">
        <v>44837</v>
      </c>
      <c r="G13" s="293">
        <v>4</v>
      </c>
      <c r="H13" s="290">
        <v>30429.638999999999</v>
      </c>
      <c r="I13" s="291">
        <v>44855</v>
      </c>
      <c r="J13" s="290">
        <v>24223.431</v>
      </c>
      <c r="K13" s="291">
        <v>44836</v>
      </c>
    </row>
    <row r="14" spans="1:11" ht="15">
      <c r="A14" s="289" t="s">
        <v>146</v>
      </c>
      <c r="B14" s="290">
        <v>1765.865</v>
      </c>
      <c r="C14" s="291">
        <v>44894</v>
      </c>
      <c r="D14" s="292">
        <v>17</v>
      </c>
      <c r="E14" s="290">
        <v>806.78099999999995</v>
      </c>
      <c r="F14" s="291">
        <v>44872</v>
      </c>
      <c r="G14" s="293">
        <v>4</v>
      </c>
      <c r="H14" s="290">
        <v>35317.5</v>
      </c>
      <c r="I14" s="291">
        <v>44895</v>
      </c>
      <c r="J14" s="290">
        <v>28746.75</v>
      </c>
      <c r="K14" s="291">
        <v>44871</v>
      </c>
    </row>
    <row r="15" spans="1:11" ht="15">
      <c r="A15" s="254" t="s">
        <v>147</v>
      </c>
      <c r="B15" s="294">
        <v>1811.3710000000001</v>
      </c>
      <c r="C15" s="295">
        <v>44908</v>
      </c>
      <c r="D15" s="296">
        <v>18</v>
      </c>
      <c r="E15" s="294">
        <v>876.82299999999998</v>
      </c>
      <c r="F15" s="295">
        <v>44906</v>
      </c>
      <c r="G15" s="296">
        <v>4</v>
      </c>
      <c r="H15" s="294">
        <v>36491.214</v>
      </c>
      <c r="I15" s="297">
        <v>44908</v>
      </c>
      <c r="J15" s="294">
        <v>30871.382000000001</v>
      </c>
      <c r="K15" s="295">
        <v>44906</v>
      </c>
    </row>
    <row r="16" spans="1:11" ht="15">
      <c r="A16" s="298">
        <v>2022</v>
      </c>
      <c r="B16" s="299">
        <v>1893.2249999999999</v>
      </c>
      <c r="C16" s="300">
        <v>44586</v>
      </c>
      <c r="D16" s="280">
        <v>18</v>
      </c>
      <c r="E16" s="299">
        <v>677.52599999999995</v>
      </c>
      <c r="F16" s="300">
        <v>44724</v>
      </c>
      <c r="G16" s="301">
        <v>6</v>
      </c>
      <c r="H16" s="299">
        <v>38667.400999999998</v>
      </c>
      <c r="I16" s="302">
        <v>44586</v>
      </c>
      <c r="J16" s="299">
        <v>22842.02</v>
      </c>
      <c r="K16" s="300">
        <v>44724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9B6-287C-4608-ABDD-B89FB5E4AD1B}">
  <dimension ref="A1:AB88"/>
  <sheetViews>
    <sheetView topLeftCell="I1" zoomScale="75" zoomScaleNormal="75" workbookViewId="0">
      <selection activeCell="AF75" sqref="AF75"/>
    </sheetView>
  </sheetViews>
  <sheetFormatPr defaultRowHeight="12.75"/>
  <cols>
    <col min="1" max="1" width="11.140625" style="303" customWidth="1"/>
    <col min="2" max="2" width="13.140625" style="304" customWidth="1"/>
    <col min="3" max="3" width="12.28515625" style="304" bestFit="1" customWidth="1"/>
    <col min="4" max="6" width="7.7109375" style="304" customWidth="1"/>
    <col min="7" max="7" width="8.7109375" style="304" bestFit="1" customWidth="1"/>
    <col min="8" max="8" width="10.42578125" style="304" bestFit="1" customWidth="1"/>
    <col min="9" max="28" width="7.7109375" style="304" customWidth="1"/>
    <col min="29" max="256" width="9.140625" style="304"/>
    <col min="257" max="257" width="11.140625" style="304" customWidth="1"/>
    <col min="258" max="258" width="13.140625" style="304" customWidth="1"/>
    <col min="259" max="259" width="12.28515625" style="304" bestFit="1" customWidth="1"/>
    <col min="260" max="284" width="7.7109375" style="304" customWidth="1"/>
    <col min="285" max="512" width="9.140625" style="304"/>
    <col min="513" max="513" width="11.140625" style="304" customWidth="1"/>
    <col min="514" max="514" width="13.140625" style="304" customWidth="1"/>
    <col min="515" max="515" width="12.28515625" style="304" bestFit="1" customWidth="1"/>
    <col min="516" max="540" width="7.7109375" style="304" customWidth="1"/>
    <col min="541" max="768" width="9.140625" style="304"/>
    <col min="769" max="769" width="11.140625" style="304" customWidth="1"/>
    <col min="770" max="770" width="13.140625" style="304" customWidth="1"/>
    <col min="771" max="771" width="12.28515625" style="304" bestFit="1" customWidth="1"/>
    <col min="772" max="796" width="7.7109375" style="304" customWidth="1"/>
    <col min="797" max="1024" width="9.140625" style="304"/>
    <col min="1025" max="1025" width="11.140625" style="304" customWidth="1"/>
    <col min="1026" max="1026" width="13.140625" style="304" customWidth="1"/>
    <col min="1027" max="1027" width="12.28515625" style="304" bestFit="1" customWidth="1"/>
    <col min="1028" max="1052" width="7.7109375" style="304" customWidth="1"/>
    <col min="1053" max="1280" width="9.140625" style="304"/>
    <col min="1281" max="1281" width="11.140625" style="304" customWidth="1"/>
    <col min="1282" max="1282" width="13.140625" style="304" customWidth="1"/>
    <col min="1283" max="1283" width="12.28515625" style="304" bestFit="1" customWidth="1"/>
    <col min="1284" max="1308" width="7.7109375" style="304" customWidth="1"/>
    <col min="1309" max="1536" width="9.140625" style="304"/>
    <col min="1537" max="1537" width="11.140625" style="304" customWidth="1"/>
    <col min="1538" max="1538" width="13.140625" style="304" customWidth="1"/>
    <col min="1539" max="1539" width="12.28515625" style="304" bestFit="1" customWidth="1"/>
    <col min="1540" max="1564" width="7.7109375" style="304" customWidth="1"/>
    <col min="1565" max="1792" width="9.140625" style="304"/>
    <col min="1793" max="1793" width="11.140625" style="304" customWidth="1"/>
    <col min="1794" max="1794" width="13.140625" style="304" customWidth="1"/>
    <col min="1795" max="1795" width="12.28515625" style="304" bestFit="1" customWidth="1"/>
    <col min="1796" max="1820" width="7.7109375" style="304" customWidth="1"/>
    <col min="1821" max="2048" width="9.140625" style="304"/>
    <col min="2049" max="2049" width="11.140625" style="304" customWidth="1"/>
    <col min="2050" max="2050" width="13.140625" style="304" customWidth="1"/>
    <col min="2051" max="2051" width="12.28515625" style="304" bestFit="1" customWidth="1"/>
    <col min="2052" max="2076" width="7.7109375" style="304" customWidth="1"/>
    <col min="2077" max="2304" width="9.140625" style="304"/>
    <col min="2305" max="2305" width="11.140625" style="304" customWidth="1"/>
    <col min="2306" max="2306" width="13.140625" style="304" customWidth="1"/>
    <col min="2307" max="2307" width="12.28515625" style="304" bestFit="1" customWidth="1"/>
    <col min="2308" max="2332" width="7.7109375" style="304" customWidth="1"/>
    <col min="2333" max="2560" width="9.140625" style="304"/>
    <col min="2561" max="2561" width="11.140625" style="304" customWidth="1"/>
    <col min="2562" max="2562" width="13.140625" style="304" customWidth="1"/>
    <col min="2563" max="2563" width="12.28515625" style="304" bestFit="1" customWidth="1"/>
    <col min="2564" max="2588" width="7.7109375" style="304" customWidth="1"/>
    <col min="2589" max="2816" width="9.140625" style="304"/>
    <col min="2817" max="2817" width="11.140625" style="304" customWidth="1"/>
    <col min="2818" max="2818" width="13.140625" style="304" customWidth="1"/>
    <col min="2819" max="2819" width="12.28515625" style="304" bestFit="1" customWidth="1"/>
    <col min="2820" max="2844" width="7.7109375" style="304" customWidth="1"/>
    <col min="2845" max="3072" width="9.140625" style="304"/>
    <col min="3073" max="3073" width="11.140625" style="304" customWidth="1"/>
    <col min="3074" max="3074" width="13.140625" style="304" customWidth="1"/>
    <col min="3075" max="3075" width="12.28515625" style="304" bestFit="1" customWidth="1"/>
    <col min="3076" max="3100" width="7.7109375" style="304" customWidth="1"/>
    <col min="3101" max="3328" width="9.140625" style="304"/>
    <col min="3329" max="3329" width="11.140625" style="304" customWidth="1"/>
    <col min="3330" max="3330" width="13.140625" style="304" customWidth="1"/>
    <col min="3331" max="3331" width="12.28515625" style="304" bestFit="1" customWidth="1"/>
    <col min="3332" max="3356" width="7.7109375" style="304" customWidth="1"/>
    <col min="3357" max="3584" width="9.140625" style="304"/>
    <col min="3585" max="3585" width="11.140625" style="304" customWidth="1"/>
    <col min="3586" max="3586" width="13.140625" style="304" customWidth="1"/>
    <col min="3587" max="3587" width="12.28515625" style="304" bestFit="1" customWidth="1"/>
    <col min="3588" max="3612" width="7.7109375" style="304" customWidth="1"/>
    <col min="3613" max="3840" width="9.140625" style="304"/>
    <col min="3841" max="3841" width="11.140625" style="304" customWidth="1"/>
    <col min="3842" max="3842" width="13.140625" style="304" customWidth="1"/>
    <col min="3843" max="3843" width="12.28515625" style="304" bestFit="1" customWidth="1"/>
    <col min="3844" max="3868" width="7.7109375" style="304" customWidth="1"/>
    <col min="3869" max="4096" width="9.140625" style="304"/>
    <col min="4097" max="4097" width="11.140625" style="304" customWidth="1"/>
    <col min="4098" max="4098" width="13.140625" style="304" customWidth="1"/>
    <col min="4099" max="4099" width="12.28515625" style="304" bestFit="1" customWidth="1"/>
    <col min="4100" max="4124" width="7.7109375" style="304" customWidth="1"/>
    <col min="4125" max="4352" width="9.140625" style="304"/>
    <col min="4353" max="4353" width="11.140625" style="304" customWidth="1"/>
    <col min="4354" max="4354" width="13.140625" style="304" customWidth="1"/>
    <col min="4355" max="4355" width="12.28515625" style="304" bestFit="1" customWidth="1"/>
    <col min="4356" max="4380" width="7.7109375" style="304" customWidth="1"/>
    <col min="4381" max="4608" width="9.140625" style="304"/>
    <col min="4609" max="4609" width="11.140625" style="304" customWidth="1"/>
    <col min="4610" max="4610" width="13.140625" style="304" customWidth="1"/>
    <col min="4611" max="4611" width="12.28515625" style="304" bestFit="1" customWidth="1"/>
    <col min="4612" max="4636" width="7.7109375" style="304" customWidth="1"/>
    <col min="4637" max="4864" width="9.140625" style="304"/>
    <col min="4865" max="4865" width="11.140625" style="304" customWidth="1"/>
    <col min="4866" max="4866" width="13.140625" style="304" customWidth="1"/>
    <col min="4867" max="4867" width="12.28515625" style="304" bestFit="1" customWidth="1"/>
    <col min="4868" max="4892" width="7.7109375" style="304" customWidth="1"/>
    <col min="4893" max="5120" width="9.140625" style="304"/>
    <col min="5121" max="5121" width="11.140625" style="304" customWidth="1"/>
    <col min="5122" max="5122" width="13.140625" style="304" customWidth="1"/>
    <col min="5123" max="5123" width="12.28515625" style="304" bestFit="1" customWidth="1"/>
    <col min="5124" max="5148" width="7.7109375" style="304" customWidth="1"/>
    <col min="5149" max="5376" width="9.140625" style="304"/>
    <col min="5377" max="5377" width="11.140625" style="304" customWidth="1"/>
    <col min="5378" max="5378" width="13.140625" style="304" customWidth="1"/>
    <col min="5379" max="5379" width="12.28515625" style="304" bestFit="1" customWidth="1"/>
    <col min="5380" max="5404" width="7.7109375" style="304" customWidth="1"/>
    <col min="5405" max="5632" width="9.140625" style="304"/>
    <col min="5633" max="5633" width="11.140625" style="304" customWidth="1"/>
    <col min="5634" max="5634" width="13.140625" style="304" customWidth="1"/>
    <col min="5635" max="5635" width="12.28515625" style="304" bestFit="1" customWidth="1"/>
    <col min="5636" max="5660" width="7.7109375" style="304" customWidth="1"/>
    <col min="5661" max="5888" width="9.140625" style="304"/>
    <col min="5889" max="5889" width="11.140625" style="304" customWidth="1"/>
    <col min="5890" max="5890" width="13.140625" style="304" customWidth="1"/>
    <col min="5891" max="5891" width="12.28515625" style="304" bestFit="1" customWidth="1"/>
    <col min="5892" max="5916" width="7.7109375" style="304" customWidth="1"/>
    <col min="5917" max="6144" width="9.140625" style="304"/>
    <col min="6145" max="6145" width="11.140625" style="304" customWidth="1"/>
    <col min="6146" max="6146" width="13.140625" style="304" customWidth="1"/>
    <col min="6147" max="6147" width="12.28515625" style="304" bestFit="1" customWidth="1"/>
    <col min="6148" max="6172" width="7.7109375" style="304" customWidth="1"/>
    <col min="6173" max="6400" width="9.140625" style="304"/>
    <col min="6401" max="6401" width="11.140625" style="304" customWidth="1"/>
    <col min="6402" max="6402" width="13.140625" style="304" customWidth="1"/>
    <col min="6403" max="6403" width="12.28515625" style="304" bestFit="1" customWidth="1"/>
    <col min="6404" max="6428" width="7.7109375" style="304" customWidth="1"/>
    <col min="6429" max="6656" width="9.140625" style="304"/>
    <col min="6657" max="6657" width="11.140625" style="304" customWidth="1"/>
    <col min="6658" max="6658" width="13.140625" style="304" customWidth="1"/>
    <col min="6659" max="6659" width="12.28515625" style="304" bestFit="1" customWidth="1"/>
    <col min="6660" max="6684" width="7.7109375" style="304" customWidth="1"/>
    <col min="6685" max="6912" width="9.140625" style="304"/>
    <col min="6913" max="6913" width="11.140625" style="304" customWidth="1"/>
    <col min="6914" max="6914" width="13.140625" style="304" customWidth="1"/>
    <col min="6915" max="6915" width="12.28515625" style="304" bestFit="1" customWidth="1"/>
    <col min="6916" max="6940" width="7.7109375" style="304" customWidth="1"/>
    <col min="6941" max="7168" width="9.140625" style="304"/>
    <col min="7169" max="7169" width="11.140625" style="304" customWidth="1"/>
    <col min="7170" max="7170" width="13.140625" style="304" customWidth="1"/>
    <col min="7171" max="7171" width="12.28515625" style="304" bestFit="1" customWidth="1"/>
    <col min="7172" max="7196" width="7.7109375" style="304" customWidth="1"/>
    <col min="7197" max="7424" width="9.140625" style="304"/>
    <col min="7425" max="7425" width="11.140625" style="304" customWidth="1"/>
    <col min="7426" max="7426" width="13.140625" style="304" customWidth="1"/>
    <col min="7427" max="7427" width="12.28515625" style="304" bestFit="1" customWidth="1"/>
    <col min="7428" max="7452" width="7.7109375" style="304" customWidth="1"/>
    <col min="7453" max="7680" width="9.140625" style="304"/>
    <col min="7681" max="7681" width="11.140625" style="304" customWidth="1"/>
    <col min="7682" max="7682" width="13.140625" style="304" customWidth="1"/>
    <col min="7683" max="7683" width="12.28515625" style="304" bestFit="1" customWidth="1"/>
    <col min="7684" max="7708" width="7.7109375" style="304" customWidth="1"/>
    <col min="7709" max="7936" width="9.140625" style="304"/>
    <col min="7937" max="7937" width="11.140625" style="304" customWidth="1"/>
    <col min="7938" max="7938" width="13.140625" style="304" customWidth="1"/>
    <col min="7939" max="7939" width="12.28515625" style="304" bestFit="1" customWidth="1"/>
    <col min="7940" max="7964" width="7.7109375" style="304" customWidth="1"/>
    <col min="7965" max="8192" width="9.140625" style="304"/>
    <col min="8193" max="8193" width="11.140625" style="304" customWidth="1"/>
    <col min="8194" max="8194" width="13.140625" style="304" customWidth="1"/>
    <col min="8195" max="8195" width="12.28515625" style="304" bestFit="1" customWidth="1"/>
    <col min="8196" max="8220" width="7.7109375" style="304" customWidth="1"/>
    <col min="8221" max="8448" width="9.140625" style="304"/>
    <col min="8449" max="8449" width="11.140625" style="304" customWidth="1"/>
    <col min="8450" max="8450" width="13.140625" style="304" customWidth="1"/>
    <col min="8451" max="8451" width="12.28515625" style="304" bestFit="1" customWidth="1"/>
    <col min="8452" max="8476" width="7.7109375" style="304" customWidth="1"/>
    <col min="8477" max="8704" width="9.140625" style="304"/>
    <col min="8705" max="8705" width="11.140625" style="304" customWidth="1"/>
    <col min="8706" max="8706" width="13.140625" style="304" customWidth="1"/>
    <col min="8707" max="8707" width="12.28515625" style="304" bestFit="1" customWidth="1"/>
    <col min="8708" max="8732" width="7.7109375" style="304" customWidth="1"/>
    <col min="8733" max="8960" width="9.140625" style="304"/>
    <col min="8961" max="8961" width="11.140625" style="304" customWidth="1"/>
    <col min="8962" max="8962" width="13.140625" style="304" customWidth="1"/>
    <col min="8963" max="8963" width="12.28515625" style="304" bestFit="1" customWidth="1"/>
    <col min="8964" max="8988" width="7.7109375" style="304" customWidth="1"/>
    <col min="8989" max="9216" width="9.140625" style="304"/>
    <col min="9217" max="9217" width="11.140625" style="304" customWidth="1"/>
    <col min="9218" max="9218" width="13.140625" style="304" customWidth="1"/>
    <col min="9219" max="9219" width="12.28515625" style="304" bestFit="1" customWidth="1"/>
    <col min="9220" max="9244" width="7.7109375" style="304" customWidth="1"/>
    <col min="9245" max="9472" width="9.140625" style="304"/>
    <col min="9473" max="9473" width="11.140625" style="304" customWidth="1"/>
    <col min="9474" max="9474" width="13.140625" style="304" customWidth="1"/>
    <col min="9475" max="9475" width="12.28515625" style="304" bestFit="1" customWidth="1"/>
    <col min="9476" max="9500" width="7.7109375" style="304" customWidth="1"/>
    <col min="9501" max="9728" width="9.140625" style="304"/>
    <col min="9729" max="9729" width="11.140625" style="304" customWidth="1"/>
    <col min="9730" max="9730" width="13.140625" style="304" customWidth="1"/>
    <col min="9731" max="9731" width="12.28515625" style="304" bestFit="1" customWidth="1"/>
    <col min="9732" max="9756" width="7.7109375" style="304" customWidth="1"/>
    <col min="9757" max="9984" width="9.140625" style="304"/>
    <col min="9985" max="9985" width="11.140625" style="304" customWidth="1"/>
    <col min="9986" max="9986" width="13.140625" style="304" customWidth="1"/>
    <col min="9987" max="9987" width="12.28515625" style="304" bestFit="1" customWidth="1"/>
    <col min="9988" max="10012" width="7.7109375" style="304" customWidth="1"/>
    <col min="10013" max="10240" width="9.140625" style="304"/>
    <col min="10241" max="10241" width="11.140625" style="304" customWidth="1"/>
    <col min="10242" max="10242" width="13.140625" style="304" customWidth="1"/>
    <col min="10243" max="10243" width="12.28515625" style="304" bestFit="1" customWidth="1"/>
    <col min="10244" max="10268" width="7.7109375" style="304" customWidth="1"/>
    <col min="10269" max="10496" width="9.140625" style="304"/>
    <col min="10497" max="10497" width="11.140625" style="304" customWidth="1"/>
    <col min="10498" max="10498" width="13.140625" style="304" customWidth="1"/>
    <col min="10499" max="10499" width="12.28515625" style="304" bestFit="1" customWidth="1"/>
    <col min="10500" max="10524" width="7.7109375" style="304" customWidth="1"/>
    <col min="10525" max="10752" width="9.140625" style="304"/>
    <col min="10753" max="10753" width="11.140625" style="304" customWidth="1"/>
    <col min="10754" max="10754" width="13.140625" style="304" customWidth="1"/>
    <col min="10755" max="10755" width="12.28515625" style="304" bestFit="1" customWidth="1"/>
    <col min="10756" max="10780" width="7.7109375" style="304" customWidth="1"/>
    <col min="10781" max="11008" width="9.140625" style="304"/>
    <col min="11009" max="11009" width="11.140625" style="304" customWidth="1"/>
    <col min="11010" max="11010" width="13.140625" style="304" customWidth="1"/>
    <col min="11011" max="11011" width="12.28515625" style="304" bestFit="1" customWidth="1"/>
    <col min="11012" max="11036" width="7.7109375" style="304" customWidth="1"/>
    <col min="11037" max="11264" width="9.140625" style="304"/>
    <col min="11265" max="11265" width="11.140625" style="304" customWidth="1"/>
    <col min="11266" max="11266" width="13.140625" style="304" customWidth="1"/>
    <col min="11267" max="11267" width="12.28515625" style="304" bestFit="1" customWidth="1"/>
    <col min="11268" max="11292" width="7.7109375" style="304" customWidth="1"/>
    <col min="11293" max="11520" width="9.140625" style="304"/>
    <col min="11521" max="11521" width="11.140625" style="304" customWidth="1"/>
    <col min="11522" max="11522" width="13.140625" style="304" customWidth="1"/>
    <col min="11523" max="11523" width="12.28515625" style="304" bestFit="1" customWidth="1"/>
    <col min="11524" max="11548" width="7.7109375" style="304" customWidth="1"/>
    <col min="11549" max="11776" width="9.140625" style="304"/>
    <col min="11777" max="11777" width="11.140625" style="304" customWidth="1"/>
    <col min="11778" max="11778" width="13.140625" style="304" customWidth="1"/>
    <col min="11779" max="11779" width="12.28515625" style="304" bestFit="1" customWidth="1"/>
    <col min="11780" max="11804" width="7.7109375" style="304" customWidth="1"/>
    <col min="11805" max="12032" width="9.140625" style="304"/>
    <col min="12033" max="12033" width="11.140625" style="304" customWidth="1"/>
    <col min="12034" max="12034" width="13.140625" style="304" customWidth="1"/>
    <col min="12035" max="12035" width="12.28515625" style="304" bestFit="1" customWidth="1"/>
    <col min="12036" max="12060" width="7.7109375" style="304" customWidth="1"/>
    <col min="12061" max="12288" width="9.140625" style="304"/>
    <col min="12289" max="12289" width="11.140625" style="304" customWidth="1"/>
    <col min="12290" max="12290" width="13.140625" style="304" customWidth="1"/>
    <col min="12291" max="12291" width="12.28515625" style="304" bestFit="1" customWidth="1"/>
    <col min="12292" max="12316" width="7.7109375" style="304" customWidth="1"/>
    <col min="12317" max="12544" width="9.140625" style="304"/>
    <col min="12545" max="12545" width="11.140625" style="304" customWidth="1"/>
    <col min="12546" max="12546" width="13.140625" style="304" customWidth="1"/>
    <col min="12547" max="12547" width="12.28515625" style="304" bestFit="1" customWidth="1"/>
    <col min="12548" max="12572" width="7.7109375" style="304" customWidth="1"/>
    <col min="12573" max="12800" width="9.140625" style="304"/>
    <col min="12801" max="12801" width="11.140625" style="304" customWidth="1"/>
    <col min="12802" max="12802" width="13.140625" style="304" customWidth="1"/>
    <col min="12803" max="12803" width="12.28515625" style="304" bestFit="1" customWidth="1"/>
    <col min="12804" max="12828" width="7.7109375" style="304" customWidth="1"/>
    <col min="12829" max="13056" width="9.140625" style="304"/>
    <col min="13057" max="13057" width="11.140625" style="304" customWidth="1"/>
    <col min="13058" max="13058" width="13.140625" style="304" customWidth="1"/>
    <col min="13059" max="13059" width="12.28515625" style="304" bestFit="1" customWidth="1"/>
    <col min="13060" max="13084" width="7.7109375" style="304" customWidth="1"/>
    <col min="13085" max="13312" width="9.140625" style="304"/>
    <col min="13313" max="13313" width="11.140625" style="304" customWidth="1"/>
    <col min="13314" max="13314" width="13.140625" style="304" customWidth="1"/>
    <col min="13315" max="13315" width="12.28515625" style="304" bestFit="1" customWidth="1"/>
    <col min="13316" max="13340" width="7.7109375" style="304" customWidth="1"/>
    <col min="13341" max="13568" width="9.140625" style="304"/>
    <col min="13569" max="13569" width="11.140625" style="304" customWidth="1"/>
    <col min="13570" max="13570" width="13.140625" style="304" customWidth="1"/>
    <col min="13571" max="13571" width="12.28515625" style="304" bestFit="1" customWidth="1"/>
    <col min="13572" max="13596" width="7.7109375" style="304" customWidth="1"/>
    <col min="13597" max="13824" width="9.140625" style="304"/>
    <col min="13825" max="13825" width="11.140625" style="304" customWidth="1"/>
    <col min="13826" max="13826" width="13.140625" style="304" customWidth="1"/>
    <col min="13827" max="13827" width="12.28515625" style="304" bestFit="1" customWidth="1"/>
    <col min="13828" max="13852" width="7.7109375" style="304" customWidth="1"/>
    <col min="13853" max="14080" width="9.140625" style="304"/>
    <col min="14081" max="14081" width="11.140625" style="304" customWidth="1"/>
    <col min="14082" max="14082" width="13.140625" style="304" customWidth="1"/>
    <col min="14083" max="14083" width="12.28515625" style="304" bestFit="1" customWidth="1"/>
    <col min="14084" max="14108" width="7.7109375" style="304" customWidth="1"/>
    <col min="14109" max="14336" width="9.140625" style="304"/>
    <col min="14337" max="14337" width="11.140625" style="304" customWidth="1"/>
    <col min="14338" max="14338" width="13.140625" style="304" customWidth="1"/>
    <col min="14339" max="14339" width="12.28515625" style="304" bestFit="1" customWidth="1"/>
    <col min="14340" max="14364" width="7.7109375" style="304" customWidth="1"/>
    <col min="14365" max="14592" width="9.140625" style="304"/>
    <col min="14593" max="14593" width="11.140625" style="304" customWidth="1"/>
    <col min="14594" max="14594" width="13.140625" style="304" customWidth="1"/>
    <col min="14595" max="14595" width="12.28515625" style="304" bestFit="1" customWidth="1"/>
    <col min="14596" max="14620" width="7.7109375" style="304" customWidth="1"/>
    <col min="14621" max="14848" width="9.140625" style="304"/>
    <col min="14849" max="14849" width="11.140625" style="304" customWidth="1"/>
    <col min="14850" max="14850" width="13.140625" style="304" customWidth="1"/>
    <col min="14851" max="14851" width="12.28515625" style="304" bestFit="1" customWidth="1"/>
    <col min="14852" max="14876" width="7.7109375" style="304" customWidth="1"/>
    <col min="14877" max="15104" width="9.140625" style="304"/>
    <col min="15105" max="15105" width="11.140625" style="304" customWidth="1"/>
    <col min="15106" max="15106" width="13.140625" style="304" customWidth="1"/>
    <col min="15107" max="15107" width="12.28515625" style="304" bestFit="1" customWidth="1"/>
    <col min="15108" max="15132" width="7.7109375" style="304" customWidth="1"/>
    <col min="15133" max="15360" width="9.140625" style="304"/>
    <col min="15361" max="15361" width="11.140625" style="304" customWidth="1"/>
    <col min="15362" max="15362" width="13.140625" style="304" customWidth="1"/>
    <col min="15363" max="15363" width="12.28515625" style="304" bestFit="1" customWidth="1"/>
    <col min="15364" max="15388" width="7.7109375" style="304" customWidth="1"/>
    <col min="15389" max="15616" width="9.140625" style="304"/>
    <col min="15617" max="15617" width="11.140625" style="304" customWidth="1"/>
    <col min="15618" max="15618" width="13.140625" style="304" customWidth="1"/>
    <col min="15619" max="15619" width="12.28515625" style="304" bestFit="1" customWidth="1"/>
    <col min="15620" max="15644" width="7.7109375" style="304" customWidth="1"/>
    <col min="15645" max="15872" width="9.140625" style="304"/>
    <col min="15873" max="15873" width="11.140625" style="304" customWidth="1"/>
    <col min="15874" max="15874" width="13.140625" style="304" customWidth="1"/>
    <col min="15875" max="15875" width="12.28515625" style="304" bestFit="1" customWidth="1"/>
    <col min="15876" max="15900" width="7.7109375" style="304" customWidth="1"/>
    <col min="15901" max="16128" width="9.140625" style="304"/>
    <col min="16129" max="16129" width="11.140625" style="304" customWidth="1"/>
    <col min="16130" max="16130" width="13.140625" style="304" customWidth="1"/>
    <col min="16131" max="16131" width="12.28515625" style="304" bestFit="1" customWidth="1"/>
    <col min="16132" max="16156" width="7.7109375" style="304" customWidth="1"/>
    <col min="16157" max="16384" width="9.140625" style="304"/>
  </cols>
  <sheetData>
    <row r="1" spans="1:28" ht="15" customHeight="1"/>
    <row r="2" spans="1:28" ht="18" customHeight="1">
      <c r="A2" s="305"/>
      <c r="B2" s="306" t="s">
        <v>161</v>
      </c>
    </row>
    <row r="3" spans="1:28" ht="18" customHeight="1" thickBot="1">
      <c r="A3" s="305"/>
      <c r="B3" s="262"/>
      <c r="AB3" s="307" t="s">
        <v>135</v>
      </c>
    </row>
    <row r="4" spans="1:28" ht="18" customHeight="1">
      <c r="B4" s="308"/>
      <c r="C4" s="309"/>
      <c r="D4" s="310">
        <v>1</v>
      </c>
      <c r="E4" s="310">
        <v>2</v>
      </c>
      <c r="F4" s="310">
        <v>3</v>
      </c>
      <c r="G4" s="310">
        <v>4</v>
      </c>
      <c r="H4" s="310">
        <v>5</v>
      </c>
      <c r="I4" s="310">
        <v>6</v>
      </c>
      <c r="J4" s="310">
        <v>7</v>
      </c>
      <c r="K4" s="310">
        <v>8</v>
      </c>
      <c r="L4" s="310">
        <v>9</v>
      </c>
      <c r="M4" s="310">
        <v>10</v>
      </c>
      <c r="N4" s="310">
        <v>11</v>
      </c>
      <c r="O4" s="310">
        <v>12</v>
      </c>
      <c r="P4" s="310">
        <v>13</v>
      </c>
      <c r="Q4" s="310">
        <v>14</v>
      </c>
      <c r="R4" s="310">
        <v>15</v>
      </c>
      <c r="S4" s="310">
        <v>16</v>
      </c>
      <c r="T4" s="310">
        <v>17</v>
      </c>
      <c r="U4" s="310">
        <v>18</v>
      </c>
      <c r="V4" s="310">
        <v>19</v>
      </c>
      <c r="W4" s="310">
        <v>20</v>
      </c>
      <c r="X4" s="310">
        <v>21</v>
      </c>
      <c r="Y4" s="310">
        <v>22</v>
      </c>
      <c r="Z4" s="310">
        <v>23</v>
      </c>
      <c r="AA4" s="310">
        <v>24</v>
      </c>
      <c r="AB4" s="311" t="s">
        <v>162</v>
      </c>
    </row>
    <row r="5" spans="1:28" ht="18" customHeight="1">
      <c r="B5" s="312" t="s">
        <v>136</v>
      </c>
      <c r="C5" s="313">
        <v>44586</v>
      </c>
      <c r="D5" s="272">
        <v>1270.5</v>
      </c>
      <c r="E5" s="277">
        <v>1179.3409999999999</v>
      </c>
      <c r="F5" s="277">
        <v>1131.1559999999999</v>
      </c>
      <c r="G5" s="277">
        <v>1112.442</v>
      </c>
      <c r="H5" s="277">
        <v>1136.527</v>
      </c>
      <c r="I5" s="277">
        <v>1236.5060000000001</v>
      </c>
      <c r="J5" s="277">
        <v>1453.347</v>
      </c>
      <c r="K5" s="277">
        <v>1680.7249999999999</v>
      </c>
      <c r="L5" s="277">
        <v>1824.3989999999999</v>
      </c>
      <c r="M5" s="277">
        <v>1863.9110000000001</v>
      </c>
      <c r="N5" s="277">
        <v>1845.2840000000001</v>
      </c>
      <c r="O5" s="277">
        <v>1830.0540000000001</v>
      </c>
      <c r="P5" s="277">
        <v>1802.7329999999999</v>
      </c>
      <c r="Q5" s="277">
        <v>1831.5340000000001</v>
      </c>
      <c r="R5" s="277">
        <v>1819.269</v>
      </c>
      <c r="S5" s="277">
        <v>1802.684</v>
      </c>
      <c r="T5" s="277">
        <v>1806.14</v>
      </c>
      <c r="U5" s="277">
        <v>1893.2249999999999</v>
      </c>
      <c r="V5" s="277">
        <v>1860.711</v>
      </c>
      <c r="W5" s="277">
        <v>1831.588</v>
      </c>
      <c r="X5" s="277">
        <v>1775.3420000000001</v>
      </c>
      <c r="Y5" s="277">
        <v>1678.171</v>
      </c>
      <c r="Z5" s="277">
        <v>1582.807</v>
      </c>
      <c r="AA5" s="277">
        <v>1419.0050000000001</v>
      </c>
      <c r="AB5" s="314">
        <f>IF($C5="","",SUM(D5:AA5))</f>
        <v>38667.400999999998</v>
      </c>
    </row>
    <row r="6" spans="1:28" ht="18" customHeight="1">
      <c r="B6" s="312" t="s">
        <v>137</v>
      </c>
      <c r="C6" s="315">
        <v>44593</v>
      </c>
      <c r="D6" s="277">
        <v>1160.932</v>
      </c>
      <c r="E6" s="277">
        <v>1066.74</v>
      </c>
      <c r="F6" s="277">
        <v>1020.891</v>
      </c>
      <c r="G6" s="277">
        <v>1002.8339999999999</v>
      </c>
      <c r="H6" s="277">
        <v>1021.63</v>
      </c>
      <c r="I6" s="277">
        <v>1120.787</v>
      </c>
      <c r="J6" s="277">
        <v>1340.1790000000001</v>
      </c>
      <c r="K6" s="277">
        <v>1560.973</v>
      </c>
      <c r="L6" s="277">
        <v>1698.3340000000001</v>
      </c>
      <c r="M6" s="277">
        <v>1748.0450000000001</v>
      </c>
      <c r="N6" s="277">
        <v>1741.585</v>
      </c>
      <c r="O6" s="277">
        <v>1746.912</v>
      </c>
      <c r="P6" s="277">
        <v>1729.165</v>
      </c>
      <c r="Q6" s="277">
        <v>1762.548</v>
      </c>
      <c r="R6" s="277">
        <v>1746.569</v>
      </c>
      <c r="S6" s="277">
        <v>1715.893</v>
      </c>
      <c r="T6" s="277">
        <v>1700.009</v>
      </c>
      <c r="U6" s="277">
        <v>1783.115</v>
      </c>
      <c r="V6" s="277">
        <v>1773.5029999999999</v>
      </c>
      <c r="W6" s="277">
        <v>1733.856</v>
      </c>
      <c r="X6" s="277">
        <v>1694.5509999999999</v>
      </c>
      <c r="Y6" s="277">
        <v>1610.348</v>
      </c>
      <c r="Z6" s="277">
        <v>1507.9169999999999</v>
      </c>
      <c r="AA6" s="277">
        <v>1343.7370000000001</v>
      </c>
      <c r="AB6" s="314">
        <f t="shared" ref="AB6:AB16" si="0">IF($C6="","",SUM(D6:AA6))</f>
        <v>36331.053</v>
      </c>
    </row>
    <row r="7" spans="1:28" ht="18" customHeight="1">
      <c r="B7" s="312" t="s">
        <v>138</v>
      </c>
      <c r="C7" s="315">
        <v>44627</v>
      </c>
      <c r="D7" s="277">
        <v>1088.0530000000001</v>
      </c>
      <c r="E7" s="277">
        <v>1012.88</v>
      </c>
      <c r="F7" s="277">
        <v>970.42100000000005</v>
      </c>
      <c r="G7" s="277">
        <v>952.31700000000001</v>
      </c>
      <c r="H7" s="277">
        <v>990.577</v>
      </c>
      <c r="I7" s="277">
        <v>1104.1569999999999</v>
      </c>
      <c r="J7" s="277">
        <v>1313.163</v>
      </c>
      <c r="K7" s="277">
        <v>1576.2270000000001</v>
      </c>
      <c r="L7" s="277">
        <v>1721.3409999999999</v>
      </c>
      <c r="M7" s="277">
        <v>1755.221</v>
      </c>
      <c r="N7" s="277">
        <v>1733.2260000000001</v>
      </c>
      <c r="O7" s="277">
        <v>1722.384</v>
      </c>
      <c r="P7" s="277">
        <v>1709.002</v>
      </c>
      <c r="Q7" s="277">
        <v>1748.5360000000001</v>
      </c>
      <c r="R7" s="277">
        <v>1739.325</v>
      </c>
      <c r="S7" s="277">
        <v>1692.671</v>
      </c>
      <c r="T7" s="277">
        <v>1655.1559999999999</v>
      </c>
      <c r="U7" s="277">
        <v>1680.5609999999999</v>
      </c>
      <c r="V7" s="277">
        <v>1741.8810000000001</v>
      </c>
      <c r="W7" s="277">
        <v>1708.675</v>
      </c>
      <c r="X7" s="277">
        <v>1667.905</v>
      </c>
      <c r="Y7" s="277">
        <v>1586.789</v>
      </c>
      <c r="Z7" s="277">
        <v>1488.8150000000001</v>
      </c>
      <c r="AA7" s="277">
        <v>1315.2750000000001</v>
      </c>
      <c r="AB7" s="314">
        <f t="shared" si="0"/>
        <v>35674.558000000005</v>
      </c>
    </row>
    <row r="8" spans="1:28" ht="18" customHeight="1">
      <c r="B8" s="312" t="s">
        <v>139</v>
      </c>
      <c r="C8" s="315">
        <v>44671</v>
      </c>
      <c r="D8" s="277">
        <v>1050.635</v>
      </c>
      <c r="E8" s="277">
        <v>951.71799999999996</v>
      </c>
      <c r="F8" s="277">
        <v>911.197</v>
      </c>
      <c r="G8" s="277">
        <v>941.60599999999999</v>
      </c>
      <c r="H8" s="277">
        <v>942.92600000000004</v>
      </c>
      <c r="I8" s="277">
        <v>969.70299999999997</v>
      </c>
      <c r="J8" s="277">
        <v>1128.7829999999999</v>
      </c>
      <c r="K8" s="277">
        <v>1392.704</v>
      </c>
      <c r="L8" s="277">
        <v>1540.2919999999999</v>
      </c>
      <c r="M8" s="277">
        <v>1587.931</v>
      </c>
      <c r="N8" s="277">
        <v>1560.029</v>
      </c>
      <c r="O8" s="277">
        <v>1553.7339999999999</v>
      </c>
      <c r="P8" s="277">
        <v>1517.654</v>
      </c>
      <c r="Q8" s="277">
        <v>1484.3019999999999</v>
      </c>
      <c r="R8" s="277">
        <v>1504.913</v>
      </c>
      <c r="S8" s="277">
        <v>1461.0840000000001</v>
      </c>
      <c r="T8" s="277">
        <v>1414.079</v>
      </c>
      <c r="U8" s="277">
        <v>1384.336</v>
      </c>
      <c r="V8" s="277">
        <v>1430.893</v>
      </c>
      <c r="W8" s="277">
        <v>1529.704</v>
      </c>
      <c r="X8" s="277">
        <v>1568.3889999999999</v>
      </c>
      <c r="Y8" s="277">
        <v>1506.104</v>
      </c>
      <c r="Z8" s="277">
        <v>1369.192</v>
      </c>
      <c r="AA8" s="277">
        <v>1225.0170000000001</v>
      </c>
      <c r="AB8" s="314">
        <f t="shared" si="0"/>
        <v>31926.924999999999</v>
      </c>
    </row>
    <row r="9" spans="1:28" ht="18" customHeight="1">
      <c r="B9" s="312" t="s">
        <v>140</v>
      </c>
      <c r="C9" s="315">
        <v>44686</v>
      </c>
      <c r="D9" s="277">
        <v>951.53099999999995</v>
      </c>
      <c r="E9" s="277">
        <v>843.99400000000003</v>
      </c>
      <c r="F9" s="277">
        <v>794.255</v>
      </c>
      <c r="G9" s="277">
        <v>777.73699999999997</v>
      </c>
      <c r="H9" s="277">
        <v>799.81399999999996</v>
      </c>
      <c r="I9" s="277">
        <v>855.846</v>
      </c>
      <c r="J9" s="277">
        <v>1014.545</v>
      </c>
      <c r="K9" s="277">
        <v>1236.691</v>
      </c>
      <c r="L9" s="277">
        <v>1307.557</v>
      </c>
      <c r="M9" s="277">
        <v>1317.845</v>
      </c>
      <c r="N9" s="277">
        <v>1286.77</v>
      </c>
      <c r="O9" s="277">
        <v>1286.433</v>
      </c>
      <c r="P9" s="277">
        <v>1273.7</v>
      </c>
      <c r="Q9" s="277">
        <v>1277.5820000000001</v>
      </c>
      <c r="R9" s="277">
        <v>1318.306</v>
      </c>
      <c r="S9" s="277">
        <v>1301.192</v>
      </c>
      <c r="T9" s="277">
        <v>1272.992</v>
      </c>
      <c r="U9" s="277">
        <v>1240.039</v>
      </c>
      <c r="V9" s="277">
        <v>1234.1379999999999</v>
      </c>
      <c r="W9" s="277">
        <v>1287.5219999999999</v>
      </c>
      <c r="X9" s="277">
        <v>1399.5050000000001</v>
      </c>
      <c r="Y9" s="277">
        <v>1354.4059999999999</v>
      </c>
      <c r="Z9" s="277">
        <v>1228.731</v>
      </c>
      <c r="AA9" s="277">
        <v>1085.9580000000001</v>
      </c>
      <c r="AB9" s="314">
        <f t="shared" si="0"/>
        <v>27747.089</v>
      </c>
    </row>
    <row r="10" spans="1:28" ht="18" customHeight="1">
      <c r="B10" s="312" t="s">
        <v>141</v>
      </c>
      <c r="C10" s="315">
        <v>44741</v>
      </c>
      <c r="D10" s="277">
        <v>1002.532</v>
      </c>
      <c r="E10" s="277">
        <v>908.59400000000005</v>
      </c>
      <c r="F10" s="277">
        <v>867.11699999999996</v>
      </c>
      <c r="G10" s="277">
        <v>835.20299999999997</v>
      </c>
      <c r="H10" s="277">
        <v>842.17499999999995</v>
      </c>
      <c r="I10" s="277">
        <v>868.90200000000004</v>
      </c>
      <c r="J10" s="277">
        <v>1018.465</v>
      </c>
      <c r="K10" s="277">
        <v>1236.6949999999999</v>
      </c>
      <c r="L10" s="277">
        <v>1353.77</v>
      </c>
      <c r="M10" s="277">
        <v>1413.2460000000001</v>
      </c>
      <c r="N10" s="277">
        <v>1436.3779999999999</v>
      </c>
      <c r="O10" s="277">
        <v>1481.095</v>
      </c>
      <c r="P10" s="277">
        <v>1504.4839999999999</v>
      </c>
      <c r="Q10" s="277">
        <v>1508.5509999999999</v>
      </c>
      <c r="R10" s="277">
        <v>1551.0070000000001</v>
      </c>
      <c r="S10" s="277">
        <v>1516.3910000000001</v>
      </c>
      <c r="T10" s="277">
        <v>1476.788</v>
      </c>
      <c r="U10" s="277">
        <v>1433.4659999999999</v>
      </c>
      <c r="V10" s="277">
        <v>1382.5619999999999</v>
      </c>
      <c r="W10" s="277">
        <v>1356.6959999999999</v>
      </c>
      <c r="X10" s="277">
        <v>1349.355</v>
      </c>
      <c r="Y10" s="277">
        <v>1386.749</v>
      </c>
      <c r="Z10" s="277">
        <v>1297.674</v>
      </c>
      <c r="AA10" s="277">
        <v>1169.855</v>
      </c>
      <c r="AB10" s="314">
        <f t="shared" si="0"/>
        <v>30197.75</v>
      </c>
    </row>
    <row r="11" spans="1:28" ht="18" customHeight="1">
      <c r="B11" s="312" t="s">
        <v>142</v>
      </c>
      <c r="C11" s="315">
        <v>44767</v>
      </c>
      <c r="D11" s="277">
        <v>991.553</v>
      </c>
      <c r="E11" s="277">
        <v>906.04300000000001</v>
      </c>
      <c r="F11" s="277">
        <v>866.55</v>
      </c>
      <c r="G11" s="277">
        <v>843.84400000000005</v>
      </c>
      <c r="H11" s="277">
        <v>850.774</v>
      </c>
      <c r="I11" s="277">
        <v>871.12199999999996</v>
      </c>
      <c r="J11" s="277">
        <v>990.76499999999999</v>
      </c>
      <c r="K11" s="277">
        <v>1206.0070000000001</v>
      </c>
      <c r="L11" s="277">
        <v>1335.499</v>
      </c>
      <c r="M11" s="277">
        <v>1416.502</v>
      </c>
      <c r="N11" s="277">
        <v>1459.9480000000001</v>
      </c>
      <c r="O11" s="277">
        <v>1497.989</v>
      </c>
      <c r="P11" s="277">
        <v>1528.5609999999999</v>
      </c>
      <c r="Q11" s="277">
        <v>1538.0340000000001</v>
      </c>
      <c r="R11" s="277">
        <v>1571.4760000000001</v>
      </c>
      <c r="S11" s="277">
        <v>1539.5160000000001</v>
      </c>
      <c r="T11" s="277">
        <v>1500.9770000000001</v>
      </c>
      <c r="U11" s="277">
        <v>1459.422</v>
      </c>
      <c r="V11" s="277">
        <v>1432.52</v>
      </c>
      <c r="W11" s="277">
        <v>1410.0260000000001</v>
      </c>
      <c r="X11" s="277">
        <v>1416.482</v>
      </c>
      <c r="Y11" s="277">
        <v>1435.1089999999999</v>
      </c>
      <c r="Z11" s="277">
        <v>1303.588</v>
      </c>
      <c r="AA11" s="277">
        <v>1173.49</v>
      </c>
      <c r="AB11" s="314">
        <f t="shared" si="0"/>
        <v>30545.797000000002</v>
      </c>
    </row>
    <row r="12" spans="1:28" ht="18" customHeight="1">
      <c r="B12" s="312" t="s">
        <v>143</v>
      </c>
      <c r="C12" s="315">
        <v>44778</v>
      </c>
      <c r="D12" s="277">
        <v>1028.1030000000001</v>
      </c>
      <c r="E12" s="277">
        <v>937.45500000000004</v>
      </c>
      <c r="F12" s="277">
        <v>883.47299999999996</v>
      </c>
      <c r="G12" s="277">
        <v>859.57299999999998</v>
      </c>
      <c r="H12" s="277">
        <v>867.43399999999997</v>
      </c>
      <c r="I12" s="277">
        <v>892.93100000000004</v>
      </c>
      <c r="J12" s="277">
        <v>990.42499999999995</v>
      </c>
      <c r="K12" s="277">
        <v>1184.729</v>
      </c>
      <c r="L12" s="277">
        <v>1288.617</v>
      </c>
      <c r="M12" s="277">
        <v>1365.7650000000001</v>
      </c>
      <c r="N12" s="277">
        <v>1398.7059999999999</v>
      </c>
      <c r="O12" s="277">
        <v>1458.259</v>
      </c>
      <c r="P12" s="277">
        <v>1495.9179999999999</v>
      </c>
      <c r="Q12" s="277">
        <v>1498.6410000000001</v>
      </c>
      <c r="R12" s="277">
        <v>1538.3420000000001</v>
      </c>
      <c r="S12" s="277">
        <v>1521.1289999999999</v>
      </c>
      <c r="T12" s="277">
        <v>1479.7809999999999</v>
      </c>
      <c r="U12" s="277">
        <v>1440.29</v>
      </c>
      <c r="V12" s="277">
        <v>1416.2429999999999</v>
      </c>
      <c r="W12" s="277">
        <v>1392.364</v>
      </c>
      <c r="X12" s="277">
        <v>1423.6780000000001</v>
      </c>
      <c r="Y12" s="277">
        <v>1415.3050000000001</v>
      </c>
      <c r="Z12" s="277">
        <v>1291.1020000000001</v>
      </c>
      <c r="AA12" s="277">
        <v>1173.4860000000001</v>
      </c>
      <c r="AB12" s="314">
        <f t="shared" si="0"/>
        <v>30241.749</v>
      </c>
    </row>
    <row r="13" spans="1:28" ht="18" customHeight="1">
      <c r="B13" s="312" t="s">
        <v>144</v>
      </c>
      <c r="C13" s="315">
        <v>44826</v>
      </c>
      <c r="D13" s="277">
        <v>955.57500000000005</v>
      </c>
      <c r="E13" s="277">
        <v>871.42</v>
      </c>
      <c r="F13" s="277">
        <v>831.43399999999997</v>
      </c>
      <c r="G13" s="277">
        <v>819.63400000000001</v>
      </c>
      <c r="H13" s="277">
        <v>837.78599999999994</v>
      </c>
      <c r="I13" s="277">
        <v>928.31700000000001</v>
      </c>
      <c r="J13" s="277">
        <v>1111.337</v>
      </c>
      <c r="K13" s="277">
        <v>1342.5060000000001</v>
      </c>
      <c r="L13" s="277">
        <v>1429.1990000000001</v>
      </c>
      <c r="M13" s="277">
        <v>1438.4490000000001</v>
      </c>
      <c r="N13" s="277">
        <v>1392.2629999999999</v>
      </c>
      <c r="O13" s="277">
        <v>1376.329</v>
      </c>
      <c r="P13" s="277">
        <v>1353.53</v>
      </c>
      <c r="Q13" s="277">
        <v>1338.1669999999999</v>
      </c>
      <c r="R13" s="277">
        <v>1387.807</v>
      </c>
      <c r="S13" s="277">
        <v>1369.3920000000001</v>
      </c>
      <c r="T13" s="277">
        <v>1353.7239999999999</v>
      </c>
      <c r="U13" s="277">
        <v>1332.327</v>
      </c>
      <c r="V13" s="277">
        <v>1385.644</v>
      </c>
      <c r="W13" s="277">
        <v>1528.98</v>
      </c>
      <c r="X13" s="277">
        <v>1499.8610000000001</v>
      </c>
      <c r="Y13" s="277">
        <v>1411.278</v>
      </c>
      <c r="Z13" s="277">
        <v>1254.961</v>
      </c>
      <c r="AA13" s="277">
        <v>1114.854</v>
      </c>
      <c r="AB13" s="314">
        <f t="shared" si="0"/>
        <v>29664.773999999998</v>
      </c>
    </row>
    <row r="14" spans="1:28" ht="18" customHeight="1">
      <c r="B14" s="312" t="s">
        <v>145</v>
      </c>
      <c r="C14" s="315">
        <v>44855</v>
      </c>
      <c r="D14" s="277">
        <v>995.04899999999998</v>
      </c>
      <c r="E14" s="277">
        <v>908.04399999999998</v>
      </c>
      <c r="F14" s="277">
        <v>868.56799999999998</v>
      </c>
      <c r="G14" s="277">
        <v>859.19200000000001</v>
      </c>
      <c r="H14" s="277">
        <v>878.74099999999999</v>
      </c>
      <c r="I14" s="277">
        <v>965.79899999999998</v>
      </c>
      <c r="J14" s="277">
        <v>1187.7750000000001</v>
      </c>
      <c r="K14" s="277">
        <v>1398.0029999999999</v>
      </c>
      <c r="L14" s="277">
        <v>1474.3119999999999</v>
      </c>
      <c r="M14" s="277">
        <v>1462.598</v>
      </c>
      <c r="N14" s="277">
        <v>1392.498</v>
      </c>
      <c r="O14" s="277">
        <v>1375.135</v>
      </c>
      <c r="P14" s="277">
        <v>1359.2850000000001</v>
      </c>
      <c r="Q14" s="277">
        <v>1349.5250000000001</v>
      </c>
      <c r="R14" s="277">
        <v>1421.2550000000001</v>
      </c>
      <c r="S14" s="277">
        <v>1419.952</v>
      </c>
      <c r="T14" s="277">
        <v>1418.298</v>
      </c>
      <c r="U14" s="277">
        <v>1427</v>
      </c>
      <c r="V14" s="277">
        <v>1545.7909999999999</v>
      </c>
      <c r="W14" s="277">
        <v>1527.03</v>
      </c>
      <c r="X14" s="277">
        <v>1463.9849999999999</v>
      </c>
      <c r="Y14" s="277">
        <v>1368.7919999999999</v>
      </c>
      <c r="Z14" s="277">
        <v>1236.4090000000001</v>
      </c>
      <c r="AA14" s="277">
        <v>1126.6030000000001</v>
      </c>
      <c r="AB14" s="314">
        <f t="shared" si="0"/>
        <v>30429.639000000003</v>
      </c>
    </row>
    <row r="15" spans="1:28" ht="18" customHeight="1">
      <c r="B15" s="312" t="s">
        <v>146</v>
      </c>
      <c r="C15" s="315">
        <v>44894</v>
      </c>
      <c r="D15" s="277">
        <v>1088.3150000000001</v>
      </c>
      <c r="E15" s="277">
        <v>999.42200000000003</v>
      </c>
      <c r="F15" s="277">
        <v>958.07399999999996</v>
      </c>
      <c r="G15" s="277">
        <v>950.34799999999996</v>
      </c>
      <c r="H15" s="277">
        <v>966.43399999999997</v>
      </c>
      <c r="I15" s="277">
        <v>1074.671</v>
      </c>
      <c r="J15" s="277">
        <v>1293.875</v>
      </c>
      <c r="K15" s="277">
        <v>1533.6379999999999</v>
      </c>
      <c r="L15" s="277">
        <v>1663.732</v>
      </c>
      <c r="M15" s="277">
        <v>1695.9480000000001</v>
      </c>
      <c r="N15" s="277">
        <v>1681.626</v>
      </c>
      <c r="O15" s="277">
        <v>1669.27</v>
      </c>
      <c r="P15" s="277">
        <v>1647.7909999999999</v>
      </c>
      <c r="Q15" s="277">
        <v>1710.82</v>
      </c>
      <c r="R15" s="277">
        <v>1713.7070000000001</v>
      </c>
      <c r="S15" s="277">
        <v>1737.347</v>
      </c>
      <c r="T15" s="277">
        <v>1765.865</v>
      </c>
      <c r="U15" s="277">
        <v>1757.568</v>
      </c>
      <c r="V15" s="277">
        <v>1700.087</v>
      </c>
      <c r="W15" s="277">
        <v>1658.674</v>
      </c>
      <c r="X15" s="277">
        <v>1614.7090000000001</v>
      </c>
      <c r="Y15" s="277">
        <v>1526.617</v>
      </c>
      <c r="Z15" s="277">
        <v>1423.2470000000001</v>
      </c>
      <c r="AA15" s="277">
        <v>1250.7180000000001</v>
      </c>
      <c r="AB15" s="314">
        <f t="shared" si="0"/>
        <v>35082.502999999997</v>
      </c>
    </row>
    <row r="16" spans="1:28" ht="18" customHeight="1" thickBot="1">
      <c r="B16" s="316" t="s">
        <v>147</v>
      </c>
      <c r="C16" s="317">
        <v>44908</v>
      </c>
      <c r="D16" s="318">
        <v>1139.6120000000001</v>
      </c>
      <c r="E16" s="318">
        <v>1049.768</v>
      </c>
      <c r="F16" s="318">
        <v>1006.4880000000001</v>
      </c>
      <c r="G16" s="318">
        <v>994.46100000000001</v>
      </c>
      <c r="H16" s="318">
        <v>1018.2670000000001</v>
      </c>
      <c r="I16" s="318">
        <v>1136.6400000000001</v>
      </c>
      <c r="J16" s="318">
        <v>1359.778</v>
      </c>
      <c r="K16" s="318">
        <v>1585.018</v>
      </c>
      <c r="L16" s="318">
        <v>1722.0440000000001</v>
      </c>
      <c r="M16" s="318">
        <v>1770</v>
      </c>
      <c r="N16" s="318">
        <v>1751.989</v>
      </c>
      <c r="O16" s="318">
        <v>1748.087</v>
      </c>
      <c r="P16" s="318">
        <v>1740.114</v>
      </c>
      <c r="Q16" s="318">
        <v>1800.972</v>
      </c>
      <c r="R16" s="318">
        <v>1805.18</v>
      </c>
      <c r="S16" s="318">
        <v>1782.912</v>
      </c>
      <c r="T16" s="318">
        <v>1810.232</v>
      </c>
      <c r="U16" s="318">
        <v>1811.3710000000001</v>
      </c>
      <c r="V16" s="318">
        <v>1764.93</v>
      </c>
      <c r="W16" s="318">
        <v>1722.097</v>
      </c>
      <c r="X16" s="318">
        <v>1633.163</v>
      </c>
      <c r="Y16" s="318">
        <v>1545.5050000000001</v>
      </c>
      <c r="Z16" s="318">
        <v>1476.4780000000001</v>
      </c>
      <c r="AA16" s="318">
        <v>1316.1079999999999</v>
      </c>
      <c r="AB16" s="319">
        <f t="shared" si="0"/>
        <v>36491.214000000007</v>
      </c>
    </row>
    <row r="17" spans="1:28" ht="9.9499999999999993" customHeight="1"/>
    <row r="18" spans="1:28" ht="9.9499999999999993" customHeight="1">
      <c r="U18" s="304" t="s">
        <v>1</v>
      </c>
    </row>
    <row r="19" spans="1:28" ht="9.9499999999999993" customHeight="1"/>
    <row r="20" spans="1:28" ht="18" customHeight="1">
      <c r="A20" s="305"/>
      <c r="B20" s="306" t="s">
        <v>163</v>
      </c>
    </row>
    <row r="21" spans="1:28" ht="18" customHeight="1" thickBot="1">
      <c r="A21" s="305"/>
      <c r="B21" s="262"/>
      <c r="AB21" s="307" t="s">
        <v>135</v>
      </c>
    </row>
    <row r="22" spans="1:28" ht="18" customHeight="1">
      <c r="B22" s="308"/>
      <c r="C22" s="309"/>
      <c r="D22" s="310">
        <v>1</v>
      </c>
      <c r="E22" s="310">
        <v>2</v>
      </c>
      <c r="F22" s="310">
        <v>3</v>
      </c>
      <c r="G22" s="310">
        <v>4</v>
      </c>
      <c r="H22" s="310">
        <v>5</v>
      </c>
      <c r="I22" s="310">
        <v>6</v>
      </c>
      <c r="J22" s="310">
        <v>7</v>
      </c>
      <c r="K22" s="310">
        <v>8</v>
      </c>
      <c r="L22" s="310">
        <v>9</v>
      </c>
      <c r="M22" s="310">
        <v>10</v>
      </c>
      <c r="N22" s="310">
        <v>11</v>
      </c>
      <c r="O22" s="310">
        <v>12</v>
      </c>
      <c r="P22" s="310">
        <v>13</v>
      </c>
      <c r="Q22" s="310">
        <v>14</v>
      </c>
      <c r="R22" s="310">
        <v>15</v>
      </c>
      <c r="S22" s="310">
        <v>16</v>
      </c>
      <c r="T22" s="310">
        <v>17</v>
      </c>
      <c r="U22" s="310">
        <v>18</v>
      </c>
      <c r="V22" s="310">
        <v>19</v>
      </c>
      <c r="W22" s="310">
        <v>20</v>
      </c>
      <c r="X22" s="310">
        <v>21</v>
      </c>
      <c r="Y22" s="310">
        <v>22</v>
      </c>
      <c r="Z22" s="310">
        <v>23</v>
      </c>
      <c r="AA22" s="310">
        <v>24</v>
      </c>
      <c r="AB22" s="311" t="s">
        <v>162</v>
      </c>
    </row>
    <row r="23" spans="1:28" ht="18" customHeight="1">
      <c r="B23" s="312" t="s">
        <v>136</v>
      </c>
      <c r="C23" s="313">
        <v>44563</v>
      </c>
      <c r="D23" s="272">
        <v>1025.596</v>
      </c>
      <c r="E23" s="277">
        <v>929.66</v>
      </c>
      <c r="F23" s="277">
        <v>871.76900000000001</v>
      </c>
      <c r="G23" s="277">
        <v>852.45799999999997</v>
      </c>
      <c r="H23" s="277">
        <v>849.01800000000003</v>
      </c>
      <c r="I23" s="277">
        <v>882.59799999999996</v>
      </c>
      <c r="J23" s="277">
        <v>970.81100000000004</v>
      </c>
      <c r="K23" s="277">
        <v>1080.5999999999999</v>
      </c>
      <c r="L23" s="277">
        <v>1239.6099999999999</v>
      </c>
      <c r="M23" s="277">
        <v>1350.8510000000001</v>
      </c>
      <c r="N23" s="277">
        <v>1408.6610000000001</v>
      </c>
      <c r="O23" s="277">
        <v>1396.1980000000001</v>
      </c>
      <c r="P23" s="277">
        <v>1350.4490000000001</v>
      </c>
      <c r="Q23" s="277">
        <v>1302.366</v>
      </c>
      <c r="R23" s="277">
        <v>1271.2439999999999</v>
      </c>
      <c r="S23" s="277">
        <v>1301.3510000000001</v>
      </c>
      <c r="T23" s="277">
        <v>1414.123</v>
      </c>
      <c r="U23" s="277">
        <v>1506.3920000000001</v>
      </c>
      <c r="V23" s="277">
        <v>1476.4090000000001</v>
      </c>
      <c r="W23" s="277">
        <v>1449.326</v>
      </c>
      <c r="X23" s="277">
        <v>1414.9190000000001</v>
      </c>
      <c r="Y23" s="277">
        <v>1357.7190000000001</v>
      </c>
      <c r="Z23" s="277">
        <v>1267.287</v>
      </c>
      <c r="AA23" s="277">
        <v>1144.617</v>
      </c>
      <c r="AB23" s="314">
        <f>IF($C23="","",SUM(D23:AA23))</f>
        <v>29114.032000000003</v>
      </c>
    </row>
    <row r="24" spans="1:28" ht="18" customHeight="1">
      <c r="B24" s="312" t="s">
        <v>137</v>
      </c>
      <c r="C24" s="315">
        <v>44613</v>
      </c>
      <c r="D24" s="277">
        <v>981.50400000000002</v>
      </c>
      <c r="E24" s="277">
        <v>905.976</v>
      </c>
      <c r="F24" s="277">
        <v>870.38300000000004</v>
      </c>
      <c r="G24" s="277">
        <v>861.57600000000002</v>
      </c>
      <c r="H24" s="277">
        <v>881.44799999999998</v>
      </c>
      <c r="I24" s="277">
        <v>983.82899999999995</v>
      </c>
      <c r="J24" s="277">
        <v>1201.845</v>
      </c>
      <c r="K24" s="277">
        <v>1439.0940000000001</v>
      </c>
      <c r="L24" s="277">
        <v>1565.3209999999999</v>
      </c>
      <c r="M24" s="277">
        <v>1587.8389999999999</v>
      </c>
      <c r="N24" s="277">
        <v>1553.6890000000001</v>
      </c>
      <c r="O24" s="277">
        <v>1541.3520000000001</v>
      </c>
      <c r="P24" s="277">
        <v>1510.779</v>
      </c>
      <c r="Q24" s="277">
        <v>1548.933</v>
      </c>
      <c r="R24" s="277">
        <v>1549.395</v>
      </c>
      <c r="S24" s="277">
        <v>1537.0530000000001</v>
      </c>
      <c r="T24" s="277">
        <v>1511.528</v>
      </c>
      <c r="U24" s="277">
        <v>1575.0250000000001</v>
      </c>
      <c r="V24" s="277">
        <v>1592.797</v>
      </c>
      <c r="W24" s="277">
        <v>1550.1089999999999</v>
      </c>
      <c r="X24" s="277">
        <v>1505.83</v>
      </c>
      <c r="Y24" s="277">
        <v>1419.164</v>
      </c>
      <c r="Z24" s="277">
        <v>1313.5440000000001</v>
      </c>
      <c r="AA24" s="277">
        <v>1171.4580000000001</v>
      </c>
      <c r="AB24" s="314">
        <f t="shared" ref="AB24:AB34" si="1">IF($C24="","",SUM(D24:AA24))</f>
        <v>32159.471000000001</v>
      </c>
    </row>
    <row r="25" spans="1:28" ht="18" customHeight="1">
      <c r="B25" s="312" t="s">
        <v>138</v>
      </c>
      <c r="C25" s="315">
        <v>44648</v>
      </c>
      <c r="D25" s="277">
        <v>947.88400000000001</v>
      </c>
      <c r="E25" s="277">
        <v>855.745</v>
      </c>
      <c r="F25" s="277">
        <v>821.30499999999995</v>
      </c>
      <c r="G25" s="277">
        <v>798.49400000000003</v>
      </c>
      <c r="H25" s="277">
        <v>828.75</v>
      </c>
      <c r="I25" s="277">
        <v>918.94399999999996</v>
      </c>
      <c r="J25" s="277">
        <v>1107.059</v>
      </c>
      <c r="K25" s="277">
        <v>1369.1559999999999</v>
      </c>
      <c r="L25" s="277">
        <v>1474.7059999999999</v>
      </c>
      <c r="M25" s="277">
        <v>1480.6690000000001</v>
      </c>
      <c r="N25" s="277">
        <v>1432.981</v>
      </c>
      <c r="O25" s="277">
        <v>1409.19</v>
      </c>
      <c r="P25" s="277">
        <v>1366.0340000000001</v>
      </c>
      <c r="Q25" s="277">
        <v>1347.2429999999999</v>
      </c>
      <c r="R25" s="277">
        <v>1377.088</v>
      </c>
      <c r="S25" s="277">
        <v>1340.797</v>
      </c>
      <c r="T25" s="277">
        <v>1304.797</v>
      </c>
      <c r="U25" s="277">
        <v>1278.55</v>
      </c>
      <c r="V25" s="277">
        <v>1303.758</v>
      </c>
      <c r="W25" s="277">
        <v>1459.9490000000001</v>
      </c>
      <c r="X25" s="277">
        <v>1497.626</v>
      </c>
      <c r="Y25" s="277">
        <v>1405.7750000000001</v>
      </c>
      <c r="Z25" s="277">
        <v>1262.7819999999999</v>
      </c>
      <c r="AA25" s="277">
        <v>1115.415</v>
      </c>
      <c r="AB25" s="314">
        <f t="shared" si="1"/>
        <v>29504.697</v>
      </c>
    </row>
    <row r="26" spans="1:28" ht="18" customHeight="1">
      <c r="B26" s="312" t="s">
        <v>139</v>
      </c>
      <c r="C26" s="315">
        <v>44668</v>
      </c>
      <c r="D26" s="277">
        <v>979.58</v>
      </c>
      <c r="E26" s="277">
        <v>879.14200000000005</v>
      </c>
      <c r="F26" s="277">
        <v>828.71100000000001</v>
      </c>
      <c r="G26" s="277">
        <v>848.91800000000001</v>
      </c>
      <c r="H26" s="277">
        <v>836.61699999999996</v>
      </c>
      <c r="I26" s="277">
        <v>808.31500000000005</v>
      </c>
      <c r="J26" s="277">
        <v>833.125</v>
      </c>
      <c r="K26" s="277">
        <v>982.40899999999999</v>
      </c>
      <c r="L26" s="277">
        <v>1149.847</v>
      </c>
      <c r="M26" s="277">
        <v>1259.635</v>
      </c>
      <c r="N26" s="277">
        <v>1299.002</v>
      </c>
      <c r="O26" s="277">
        <v>1292.2940000000001</v>
      </c>
      <c r="P26" s="277">
        <v>1280.3800000000001</v>
      </c>
      <c r="Q26" s="277">
        <v>1256.3889999999999</v>
      </c>
      <c r="R26" s="277">
        <v>1210.6469999999999</v>
      </c>
      <c r="S26" s="277">
        <v>1194.703</v>
      </c>
      <c r="T26" s="277">
        <v>1212.6099999999999</v>
      </c>
      <c r="U26" s="277">
        <v>1244.912</v>
      </c>
      <c r="V26" s="277">
        <v>1326.2070000000001</v>
      </c>
      <c r="W26" s="277">
        <v>1398.172</v>
      </c>
      <c r="X26" s="277">
        <v>1411.8489999999999</v>
      </c>
      <c r="Y26" s="277">
        <v>1356.672</v>
      </c>
      <c r="Z26" s="277">
        <v>1231.749</v>
      </c>
      <c r="AA26" s="277">
        <v>1089.8140000000001</v>
      </c>
      <c r="AB26" s="314">
        <f t="shared" si="1"/>
        <v>27211.698999999993</v>
      </c>
    </row>
    <row r="27" spans="1:28" ht="18" customHeight="1">
      <c r="B27" s="312" t="s">
        <v>140</v>
      </c>
      <c r="C27" s="315">
        <v>44697</v>
      </c>
      <c r="D27" s="277">
        <v>828.86199999999997</v>
      </c>
      <c r="E27" s="277">
        <v>753.23299999999995</v>
      </c>
      <c r="F27" s="277">
        <v>723.85500000000002</v>
      </c>
      <c r="G27" s="277">
        <v>708.25599999999997</v>
      </c>
      <c r="H27" s="277">
        <v>726.08199999999999</v>
      </c>
      <c r="I27" s="277">
        <v>767.78</v>
      </c>
      <c r="J27" s="277">
        <v>931.40599999999995</v>
      </c>
      <c r="K27" s="277">
        <v>1140.9880000000001</v>
      </c>
      <c r="L27" s="277">
        <v>1211.182</v>
      </c>
      <c r="M27" s="277">
        <v>1234.9390000000001</v>
      </c>
      <c r="N27" s="277">
        <v>1209.1389999999999</v>
      </c>
      <c r="O27" s="277">
        <v>1225.1079999999999</v>
      </c>
      <c r="P27" s="277">
        <v>1234.5930000000001</v>
      </c>
      <c r="Q27" s="277">
        <v>1251.1030000000001</v>
      </c>
      <c r="R27" s="277">
        <v>1297.865</v>
      </c>
      <c r="S27" s="277">
        <v>1275.4549999999999</v>
      </c>
      <c r="T27" s="277">
        <v>1247.4110000000001</v>
      </c>
      <c r="U27" s="277">
        <v>1200.569</v>
      </c>
      <c r="V27" s="277">
        <v>1171.9760000000001</v>
      </c>
      <c r="W27" s="277">
        <v>1183.461</v>
      </c>
      <c r="X27" s="277">
        <v>1292.5440000000001</v>
      </c>
      <c r="Y27" s="277">
        <v>1293.5899999999999</v>
      </c>
      <c r="Z27" s="277">
        <v>1145.452</v>
      </c>
      <c r="AA27" s="277">
        <v>1006.429</v>
      </c>
      <c r="AB27" s="314">
        <f t="shared" si="1"/>
        <v>26061.277999999998</v>
      </c>
    </row>
    <row r="28" spans="1:28" ht="18" customHeight="1">
      <c r="B28" s="312" t="s">
        <v>141</v>
      </c>
      <c r="C28" s="315">
        <v>44724</v>
      </c>
      <c r="D28" s="277">
        <v>853.82600000000002</v>
      </c>
      <c r="E28" s="277">
        <v>761.01400000000001</v>
      </c>
      <c r="F28" s="277">
        <v>713.73</v>
      </c>
      <c r="G28" s="277">
        <v>692.41399999999999</v>
      </c>
      <c r="H28" s="277">
        <v>691.947</v>
      </c>
      <c r="I28" s="277">
        <v>677.52599999999995</v>
      </c>
      <c r="J28" s="277">
        <v>719.44899999999996</v>
      </c>
      <c r="K28" s="277">
        <v>844.82399999999996</v>
      </c>
      <c r="L28" s="277">
        <v>980.3</v>
      </c>
      <c r="M28" s="277">
        <v>1079.0429999999999</v>
      </c>
      <c r="N28" s="277">
        <v>1112.01</v>
      </c>
      <c r="O28" s="277">
        <v>1111.33</v>
      </c>
      <c r="P28" s="277">
        <v>1098.799</v>
      </c>
      <c r="Q28" s="277">
        <v>1073.9939999999999</v>
      </c>
      <c r="R28" s="277">
        <v>1043.7550000000001</v>
      </c>
      <c r="S28" s="277">
        <v>1026.6880000000001</v>
      </c>
      <c r="T28" s="277">
        <v>1018.253</v>
      </c>
      <c r="U28" s="277">
        <v>1012.05</v>
      </c>
      <c r="V28" s="277">
        <v>1013.023</v>
      </c>
      <c r="W28" s="277">
        <v>1028.2360000000001</v>
      </c>
      <c r="X28" s="277">
        <v>1089.2249999999999</v>
      </c>
      <c r="Y28" s="277">
        <v>1176.5309999999999</v>
      </c>
      <c r="Z28" s="277">
        <v>1081.982</v>
      </c>
      <c r="AA28" s="277">
        <v>942.07100000000003</v>
      </c>
      <c r="AB28" s="314">
        <f t="shared" si="1"/>
        <v>22842.02</v>
      </c>
    </row>
    <row r="29" spans="1:28" ht="18" customHeight="1">
      <c r="B29" s="312" t="s">
        <v>142</v>
      </c>
      <c r="C29" s="315">
        <v>44752</v>
      </c>
      <c r="D29" s="277">
        <v>865.94600000000003</v>
      </c>
      <c r="E29" s="277">
        <v>784.82799999999997</v>
      </c>
      <c r="F29" s="277">
        <v>744.41300000000001</v>
      </c>
      <c r="G29" s="277">
        <v>726.15</v>
      </c>
      <c r="H29" s="277">
        <v>725.26</v>
      </c>
      <c r="I29" s="277">
        <v>714.54600000000005</v>
      </c>
      <c r="J29" s="277">
        <v>756.88599999999997</v>
      </c>
      <c r="K29" s="277">
        <v>874.09199999999998</v>
      </c>
      <c r="L29" s="277">
        <v>998.36800000000005</v>
      </c>
      <c r="M29" s="277">
        <v>1093.1489999999999</v>
      </c>
      <c r="N29" s="277">
        <v>1143.07</v>
      </c>
      <c r="O29" s="277">
        <v>1139.6569999999999</v>
      </c>
      <c r="P29" s="277">
        <v>1115.8610000000001</v>
      </c>
      <c r="Q29" s="277">
        <v>1095.5260000000001</v>
      </c>
      <c r="R29" s="277">
        <v>1064.136</v>
      </c>
      <c r="S29" s="277">
        <v>1041.806</v>
      </c>
      <c r="T29" s="277">
        <v>1031.211</v>
      </c>
      <c r="U29" s="277">
        <v>1027.807</v>
      </c>
      <c r="V29" s="277">
        <v>1028.184</v>
      </c>
      <c r="W29" s="277">
        <v>1043.4269999999999</v>
      </c>
      <c r="X29" s="277">
        <v>1101.058</v>
      </c>
      <c r="Y29" s="277">
        <v>1151.527</v>
      </c>
      <c r="Z29" s="277">
        <v>1068.4760000000001</v>
      </c>
      <c r="AA29" s="277">
        <v>954.12</v>
      </c>
      <c r="AB29" s="314">
        <f t="shared" si="1"/>
        <v>23289.504000000001</v>
      </c>
    </row>
    <row r="30" spans="1:28" ht="18" customHeight="1">
      <c r="B30" s="312" t="s">
        <v>143</v>
      </c>
      <c r="C30" s="315">
        <v>44795</v>
      </c>
      <c r="D30" s="277">
        <v>847.50900000000001</v>
      </c>
      <c r="E30" s="277">
        <v>787.41399999999999</v>
      </c>
      <c r="F30" s="277">
        <v>751.11599999999999</v>
      </c>
      <c r="G30" s="277">
        <v>737.76</v>
      </c>
      <c r="H30" s="277">
        <v>753.36199999999997</v>
      </c>
      <c r="I30" s="277">
        <v>801.38</v>
      </c>
      <c r="J30" s="277">
        <v>910.42100000000005</v>
      </c>
      <c r="K30" s="277">
        <v>1112.2170000000001</v>
      </c>
      <c r="L30" s="277">
        <v>1239.518</v>
      </c>
      <c r="M30" s="277">
        <v>1293.5119999999999</v>
      </c>
      <c r="N30" s="277">
        <v>1294.1110000000001</v>
      </c>
      <c r="O30" s="277">
        <v>1326.318</v>
      </c>
      <c r="P30" s="277">
        <v>1327.76</v>
      </c>
      <c r="Q30" s="277">
        <v>1318.979</v>
      </c>
      <c r="R30" s="277">
        <v>1345.7339999999999</v>
      </c>
      <c r="S30" s="277">
        <v>1320.6289999999999</v>
      </c>
      <c r="T30" s="277">
        <v>1271.9480000000001</v>
      </c>
      <c r="U30" s="277">
        <v>1232.0350000000001</v>
      </c>
      <c r="V30" s="277">
        <v>1223.9739999999999</v>
      </c>
      <c r="W30" s="277">
        <v>1256.1489999999999</v>
      </c>
      <c r="X30" s="277">
        <v>1336.07</v>
      </c>
      <c r="Y30" s="277">
        <v>1260.049</v>
      </c>
      <c r="Z30" s="277">
        <v>1129.6500000000001</v>
      </c>
      <c r="AA30" s="277">
        <v>1026.2439999999999</v>
      </c>
      <c r="AB30" s="314">
        <f t="shared" si="1"/>
        <v>26903.859</v>
      </c>
    </row>
    <row r="31" spans="1:28" ht="18" customHeight="1">
      <c r="B31" s="312" t="s">
        <v>144</v>
      </c>
      <c r="C31" s="315">
        <v>44823</v>
      </c>
      <c r="D31" s="277">
        <v>834.59699999999998</v>
      </c>
      <c r="E31" s="277">
        <v>769.59400000000005</v>
      </c>
      <c r="F31" s="277">
        <v>740.01300000000003</v>
      </c>
      <c r="G31" s="277">
        <v>731.86500000000001</v>
      </c>
      <c r="H31" s="277">
        <v>747.62699999999995</v>
      </c>
      <c r="I31" s="277">
        <v>820.03800000000001</v>
      </c>
      <c r="J31" s="277">
        <v>980.09500000000003</v>
      </c>
      <c r="K31" s="277">
        <v>1205.4359999999999</v>
      </c>
      <c r="L31" s="277">
        <v>1304.7639999999999</v>
      </c>
      <c r="M31" s="277">
        <v>1364.932</v>
      </c>
      <c r="N31" s="277">
        <v>1356.954</v>
      </c>
      <c r="O31" s="277">
        <v>1384.0709999999999</v>
      </c>
      <c r="P31" s="277">
        <v>1375.683</v>
      </c>
      <c r="Q31" s="277">
        <v>1375.7339999999999</v>
      </c>
      <c r="R31" s="277">
        <v>1416.9390000000001</v>
      </c>
      <c r="S31" s="277">
        <v>1390.9680000000001</v>
      </c>
      <c r="T31" s="277">
        <v>1348.93</v>
      </c>
      <c r="U31" s="277">
        <v>1304.751</v>
      </c>
      <c r="V31" s="277">
        <v>1307.616</v>
      </c>
      <c r="W31" s="277">
        <v>1433.674</v>
      </c>
      <c r="X31" s="277">
        <v>1425.296</v>
      </c>
      <c r="Y31" s="277">
        <v>1338.7180000000001</v>
      </c>
      <c r="Z31" s="277">
        <v>1193.6600000000001</v>
      </c>
      <c r="AA31" s="277">
        <v>1053.9269999999999</v>
      </c>
      <c r="AB31" s="314">
        <f t="shared" si="1"/>
        <v>28205.882000000001</v>
      </c>
    </row>
    <row r="32" spans="1:28" ht="18" customHeight="1">
      <c r="B32" s="312" t="s">
        <v>145</v>
      </c>
      <c r="C32" s="315">
        <v>44837</v>
      </c>
      <c r="D32" s="277">
        <v>867.83100000000002</v>
      </c>
      <c r="E32" s="277">
        <v>792.95399999999995</v>
      </c>
      <c r="F32" s="277">
        <v>748.721</v>
      </c>
      <c r="G32" s="277">
        <v>723.66099999999994</v>
      </c>
      <c r="H32" s="277">
        <v>734.29399999999998</v>
      </c>
      <c r="I32" s="277">
        <v>811.61800000000005</v>
      </c>
      <c r="J32" s="277">
        <v>981.61099999999999</v>
      </c>
      <c r="K32" s="277">
        <v>1187.114</v>
      </c>
      <c r="L32" s="277">
        <v>1280.5909999999999</v>
      </c>
      <c r="M32" s="277">
        <v>1298.442</v>
      </c>
      <c r="N32" s="277">
        <v>1265.396</v>
      </c>
      <c r="O32" s="277">
        <v>1264.77</v>
      </c>
      <c r="P32" s="277">
        <v>1248.0260000000001</v>
      </c>
      <c r="Q32" s="277">
        <v>1241.52</v>
      </c>
      <c r="R32" s="277">
        <v>1270.5239999999999</v>
      </c>
      <c r="S32" s="277">
        <v>1248.6400000000001</v>
      </c>
      <c r="T32" s="277">
        <v>1234.1669999999999</v>
      </c>
      <c r="U32" s="277">
        <v>1228.1679999999999</v>
      </c>
      <c r="V32" s="277">
        <v>1311.8489999999999</v>
      </c>
      <c r="W32" s="277">
        <v>1414.126</v>
      </c>
      <c r="X32" s="277">
        <v>1361.6790000000001</v>
      </c>
      <c r="Y32" s="277">
        <v>1279.221</v>
      </c>
      <c r="Z32" s="277">
        <v>1137.0429999999999</v>
      </c>
      <c r="AA32" s="277">
        <v>1014.314</v>
      </c>
      <c r="AB32" s="314">
        <f t="shared" si="1"/>
        <v>26946.280000000002</v>
      </c>
    </row>
    <row r="33" spans="1:28" ht="18" customHeight="1">
      <c r="B33" s="312" t="s">
        <v>146</v>
      </c>
      <c r="C33" s="315">
        <v>44872</v>
      </c>
      <c r="D33" s="277">
        <v>912.72299999999996</v>
      </c>
      <c r="E33" s="277">
        <v>849.47900000000004</v>
      </c>
      <c r="F33" s="277">
        <v>822.35799999999995</v>
      </c>
      <c r="G33" s="277">
        <v>806.78099999999995</v>
      </c>
      <c r="H33" s="277">
        <v>833.91800000000001</v>
      </c>
      <c r="I33" s="277">
        <v>937.97699999999998</v>
      </c>
      <c r="J33" s="277">
        <v>1139.3389999999999</v>
      </c>
      <c r="K33" s="277">
        <v>1369.079</v>
      </c>
      <c r="L33" s="277">
        <v>1470.3219999999999</v>
      </c>
      <c r="M33" s="277">
        <v>1498.67</v>
      </c>
      <c r="N33" s="277">
        <v>1470.501</v>
      </c>
      <c r="O33" s="277">
        <v>1472.34</v>
      </c>
      <c r="P33" s="277">
        <v>1459.6759999999999</v>
      </c>
      <c r="Q33" s="277">
        <v>1495.06</v>
      </c>
      <c r="R33" s="277">
        <v>1513.7570000000001</v>
      </c>
      <c r="S33" s="277">
        <v>1504.2850000000001</v>
      </c>
      <c r="T33" s="277">
        <v>1549.6569999999999</v>
      </c>
      <c r="U33" s="277">
        <v>1616.4469999999999</v>
      </c>
      <c r="V33" s="277">
        <v>1575.2850000000001</v>
      </c>
      <c r="W33" s="277">
        <v>1542.1780000000001</v>
      </c>
      <c r="X33" s="277">
        <v>1488.0319999999999</v>
      </c>
      <c r="Y33" s="277">
        <v>1409.018</v>
      </c>
      <c r="Z33" s="277">
        <v>1283.9780000000001</v>
      </c>
      <c r="AA33" s="277">
        <v>1130.9949999999999</v>
      </c>
      <c r="AB33" s="314">
        <f t="shared" si="1"/>
        <v>31151.854999999996</v>
      </c>
    </row>
    <row r="34" spans="1:28" ht="18" customHeight="1" thickBot="1">
      <c r="B34" s="316" t="s">
        <v>147</v>
      </c>
      <c r="C34" s="317">
        <v>44906</v>
      </c>
      <c r="D34" s="318">
        <v>1041.6410000000001</v>
      </c>
      <c r="E34" s="318">
        <v>950.64599999999996</v>
      </c>
      <c r="F34" s="318">
        <v>897.471</v>
      </c>
      <c r="G34" s="318">
        <v>876.82299999999998</v>
      </c>
      <c r="H34" s="318">
        <v>877.96</v>
      </c>
      <c r="I34" s="318">
        <v>919.30399999999997</v>
      </c>
      <c r="J34" s="318">
        <v>999.37099999999998</v>
      </c>
      <c r="K34" s="318">
        <v>1112.011</v>
      </c>
      <c r="L34" s="318">
        <v>1283.1389999999999</v>
      </c>
      <c r="M34" s="318">
        <v>1423.3489999999999</v>
      </c>
      <c r="N34" s="318">
        <v>1495.2719999999999</v>
      </c>
      <c r="O34" s="318">
        <v>1507.451</v>
      </c>
      <c r="P34" s="318">
        <v>1486.4259999999999</v>
      </c>
      <c r="Q34" s="318">
        <v>1475.798</v>
      </c>
      <c r="R34" s="318">
        <v>1455.874</v>
      </c>
      <c r="S34" s="318">
        <v>1477.213</v>
      </c>
      <c r="T34" s="318">
        <v>1562.5060000000001</v>
      </c>
      <c r="U34" s="318">
        <v>1585.09</v>
      </c>
      <c r="V34" s="318">
        <v>1541.07</v>
      </c>
      <c r="W34" s="318">
        <v>1522.702</v>
      </c>
      <c r="X34" s="318">
        <v>1496.5260000000001</v>
      </c>
      <c r="Y34" s="318">
        <v>1427.5219999999999</v>
      </c>
      <c r="Z34" s="318">
        <v>1302.1079999999999</v>
      </c>
      <c r="AA34" s="318">
        <v>1154.1089999999999</v>
      </c>
      <c r="AB34" s="319">
        <f t="shared" si="1"/>
        <v>30871.382000000005</v>
      </c>
    </row>
    <row r="35" spans="1:28" ht="9.9499999999999993" customHeight="1"/>
    <row r="36" spans="1:28" ht="9.9499999999999993" customHeight="1">
      <c r="U36" s="304" t="s">
        <v>1</v>
      </c>
    </row>
    <row r="37" spans="1:28" ht="9.9499999999999993" customHeight="1"/>
    <row r="38" spans="1:28" ht="18" customHeight="1">
      <c r="A38" s="305"/>
      <c r="B38" s="306" t="s">
        <v>164</v>
      </c>
      <c r="O38" s="304" t="s">
        <v>1</v>
      </c>
    </row>
    <row r="39" spans="1:28" ht="18" customHeight="1" thickBot="1">
      <c r="A39" s="305"/>
      <c r="B39" s="262"/>
      <c r="AB39" s="307" t="s">
        <v>135</v>
      </c>
    </row>
    <row r="40" spans="1:28" ht="18" customHeight="1">
      <c r="B40" s="308"/>
      <c r="C40" s="309"/>
      <c r="D40" s="310">
        <v>1</v>
      </c>
      <c r="E40" s="310">
        <f t="shared" ref="E40:AA40" si="2">1+D40</f>
        <v>2</v>
      </c>
      <c r="F40" s="310">
        <f t="shared" si="2"/>
        <v>3</v>
      </c>
      <c r="G40" s="310">
        <f t="shared" si="2"/>
        <v>4</v>
      </c>
      <c r="H40" s="310">
        <f t="shared" si="2"/>
        <v>5</v>
      </c>
      <c r="I40" s="310">
        <f t="shared" si="2"/>
        <v>6</v>
      </c>
      <c r="J40" s="310">
        <f t="shared" si="2"/>
        <v>7</v>
      </c>
      <c r="K40" s="310">
        <f t="shared" si="2"/>
        <v>8</v>
      </c>
      <c r="L40" s="310">
        <f t="shared" si="2"/>
        <v>9</v>
      </c>
      <c r="M40" s="310">
        <f t="shared" si="2"/>
        <v>10</v>
      </c>
      <c r="N40" s="310">
        <f t="shared" si="2"/>
        <v>11</v>
      </c>
      <c r="O40" s="310">
        <f t="shared" si="2"/>
        <v>12</v>
      </c>
      <c r="P40" s="310">
        <f t="shared" si="2"/>
        <v>13</v>
      </c>
      <c r="Q40" s="310">
        <f t="shared" si="2"/>
        <v>14</v>
      </c>
      <c r="R40" s="310">
        <f t="shared" si="2"/>
        <v>15</v>
      </c>
      <c r="S40" s="310">
        <f t="shared" si="2"/>
        <v>16</v>
      </c>
      <c r="T40" s="310">
        <f t="shared" si="2"/>
        <v>17</v>
      </c>
      <c r="U40" s="310">
        <f t="shared" si="2"/>
        <v>18</v>
      </c>
      <c r="V40" s="310">
        <f t="shared" si="2"/>
        <v>19</v>
      </c>
      <c r="W40" s="310">
        <f t="shared" si="2"/>
        <v>20</v>
      </c>
      <c r="X40" s="310">
        <f t="shared" si="2"/>
        <v>21</v>
      </c>
      <c r="Y40" s="310">
        <f t="shared" si="2"/>
        <v>22</v>
      </c>
      <c r="Z40" s="310">
        <f t="shared" si="2"/>
        <v>23</v>
      </c>
      <c r="AA40" s="310">
        <f t="shared" si="2"/>
        <v>24</v>
      </c>
      <c r="AB40" s="311" t="s">
        <v>162</v>
      </c>
    </row>
    <row r="41" spans="1:28" ht="18" customHeight="1">
      <c r="B41" s="312" t="s">
        <v>136</v>
      </c>
      <c r="C41" s="313">
        <v>44580</v>
      </c>
      <c r="D41" s="272">
        <v>1158.4770000000001</v>
      </c>
      <c r="E41" s="277">
        <v>1062.8869999999999</v>
      </c>
      <c r="F41" s="277">
        <v>1012.698</v>
      </c>
      <c r="G41" s="277">
        <v>1001.891</v>
      </c>
      <c r="H41" s="277">
        <v>1023.039</v>
      </c>
      <c r="I41" s="277">
        <v>1116.643</v>
      </c>
      <c r="J41" s="277">
        <v>1323.623</v>
      </c>
      <c r="K41" s="277">
        <v>1552.847</v>
      </c>
      <c r="L41" s="277">
        <v>1704.7370000000001</v>
      </c>
      <c r="M41" s="277">
        <v>1740.6310000000001</v>
      </c>
      <c r="N41" s="277">
        <v>1703.45</v>
      </c>
      <c r="O41" s="277">
        <v>1677.212</v>
      </c>
      <c r="P41" s="277">
        <v>1635.64</v>
      </c>
      <c r="Q41" s="277">
        <v>1672.3389999999999</v>
      </c>
      <c r="R41" s="277">
        <v>1664.9349999999999</v>
      </c>
      <c r="S41" s="277">
        <v>1648.212</v>
      </c>
      <c r="T41" s="277">
        <v>1671.644</v>
      </c>
      <c r="U41" s="277">
        <v>1779.2429999999999</v>
      </c>
      <c r="V41" s="277">
        <v>1743.6320000000001</v>
      </c>
      <c r="W41" s="277">
        <v>1710.046</v>
      </c>
      <c r="X41" s="277">
        <v>1661.2760000000001</v>
      </c>
      <c r="Y41" s="277">
        <v>1576.9659999999999</v>
      </c>
      <c r="Z41" s="277">
        <v>1474.9929999999999</v>
      </c>
      <c r="AA41" s="277">
        <v>1327.069</v>
      </c>
      <c r="AB41" s="314">
        <f>IF($C41="","",SUM(D41:AA41))</f>
        <v>35644.130000000005</v>
      </c>
    </row>
    <row r="42" spans="1:28" ht="18" customHeight="1">
      <c r="B42" s="312" t="s">
        <v>137</v>
      </c>
      <c r="C42" s="315">
        <v>44608</v>
      </c>
      <c r="D42" s="277">
        <v>1054.1880000000001</v>
      </c>
      <c r="E42" s="277">
        <v>964.80499999999995</v>
      </c>
      <c r="F42" s="277">
        <v>921.505</v>
      </c>
      <c r="G42" s="277">
        <v>907.85</v>
      </c>
      <c r="H42" s="277">
        <v>926.94200000000001</v>
      </c>
      <c r="I42" s="277">
        <v>1030.394</v>
      </c>
      <c r="J42" s="277">
        <v>1237.3900000000001</v>
      </c>
      <c r="K42" s="277">
        <v>1468.2170000000001</v>
      </c>
      <c r="L42" s="277">
        <v>1580.1189999999999</v>
      </c>
      <c r="M42" s="277">
        <v>1615.5139999999999</v>
      </c>
      <c r="N42" s="277">
        <v>1581</v>
      </c>
      <c r="O42" s="277">
        <v>1548.2629999999999</v>
      </c>
      <c r="P42" s="277">
        <v>1514.9449999999999</v>
      </c>
      <c r="Q42" s="277">
        <v>1545.604</v>
      </c>
      <c r="R42" s="277">
        <v>1538.9839999999999</v>
      </c>
      <c r="S42" s="277">
        <v>1510.635</v>
      </c>
      <c r="T42" s="277">
        <v>1475.546</v>
      </c>
      <c r="U42" s="277">
        <v>1565.68</v>
      </c>
      <c r="V42" s="277">
        <v>1623.932</v>
      </c>
      <c r="W42" s="277">
        <v>1592.865</v>
      </c>
      <c r="X42" s="277">
        <v>1544.8050000000001</v>
      </c>
      <c r="Y42" s="277">
        <v>1467.5519999999999</v>
      </c>
      <c r="Z42" s="277">
        <v>1371.1859999999999</v>
      </c>
      <c r="AA42" s="277">
        <v>1221.3510000000001</v>
      </c>
      <c r="AB42" s="314">
        <f t="shared" ref="AB42:AB52" si="3">IF($C42="","",SUM(D42:AA42))</f>
        <v>32809.272000000004</v>
      </c>
    </row>
    <row r="43" spans="1:28" ht="18" customHeight="1">
      <c r="B43" s="312" t="s">
        <v>138</v>
      </c>
      <c r="C43" s="315">
        <v>44636</v>
      </c>
      <c r="D43" s="277">
        <v>1064.558</v>
      </c>
      <c r="E43" s="277">
        <v>974.59900000000005</v>
      </c>
      <c r="F43" s="277">
        <v>932.02</v>
      </c>
      <c r="G43" s="277">
        <v>918.94600000000003</v>
      </c>
      <c r="H43" s="277">
        <v>939.34699999999998</v>
      </c>
      <c r="I43" s="277">
        <v>1043.0260000000001</v>
      </c>
      <c r="J43" s="277">
        <v>1232.0540000000001</v>
      </c>
      <c r="K43" s="277">
        <v>1463.1010000000001</v>
      </c>
      <c r="L43" s="277">
        <v>1550.874</v>
      </c>
      <c r="M43" s="277">
        <v>1551.28</v>
      </c>
      <c r="N43" s="277">
        <v>1504.6469999999999</v>
      </c>
      <c r="O43" s="277">
        <v>1483.808</v>
      </c>
      <c r="P43" s="277">
        <v>1475.559</v>
      </c>
      <c r="Q43" s="277">
        <v>1531.96</v>
      </c>
      <c r="R43" s="277">
        <v>1535.4110000000001</v>
      </c>
      <c r="S43" s="277">
        <v>1516.2629999999999</v>
      </c>
      <c r="T43" s="277">
        <v>1488.32</v>
      </c>
      <c r="U43" s="277">
        <v>1517.681</v>
      </c>
      <c r="V43" s="277">
        <v>1607.4929999999999</v>
      </c>
      <c r="W43" s="277">
        <v>1598.83</v>
      </c>
      <c r="X43" s="277">
        <v>1542.6780000000001</v>
      </c>
      <c r="Y43" s="277">
        <v>1456.8030000000001</v>
      </c>
      <c r="Z43" s="277">
        <v>1341.9449999999999</v>
      </c>
      <c r="AA43" s="277">
        <v>1183.1210000000001</v>
      </c>
      <c r="AB43" s="314">
        <f t="shared" si="3"/>
        <v>32454.324000000001</v>
      </c>
    </row>
    <row r="44" spans="1:28" ht="18" customHeight="1">
      <c r="B44" s="312" t="s">
        <v>139</v>
      </c>
      <c r="C44" s="315">
        <v>44671</v>
      </c>
      <c r="D44" s="277">
        <v>1050.635</v>
      </c>
      <c r="E44" s="277">
        <v>951.71799999999996</v>
      </c>
      <c r="F44" s="277">
        <v>911.197</v>
      </c>
      <c r="G44" s="277">
        <v>941.60599999999999</v>
      </c>
      <c r="H44" s="277">
        <v>942.92600000000004</v>
      </c>
      <c r="I44" s="277">
        <v>969.70299999999997</v>
      </c>
      <c r="J44" s="277">
        <v>1128.7829999999999</v>
      </c>
      <c r="K44" s="277">
        <v>1392.704</v>
      </c>
      <c r="L44" s="277">
        <v>1540.2919999999999</v>
      </c>
      <c r="M44" s="277">
        <v>1587.931</v>
      </c>
      <c r="N44" s="277">
        <v>1560.029</v>
      </c>
      <c r="O44" s="277">
        <v>1553.7339999999999</v>
      </c>
      <c r="P44" s="277">
        <v>1517.654</v>
      </c>
      <c r="Q44" s="277">
        <v>1484.3019999999999</v>
      </c>
      <c r="R44" s="277">
        <v>1504.913</v>
      </c>
      <c r="S44" s="277">
        <v>1461.0840000000001</v>
      </c>
      <c r="T44" s="277">
        <v>1414.079</v>
      </c>
      <c r="U44" s="277">
        <v>1384.336</v>
      </c>
      <c r="V44" s="277">
        <v>1430.893</v>
      </c>
      <c r="W44" s="277">
        <v>1529.704</v>
      </c>
      <c r="X44" s="277">
        <v>1568.3889999999999</v>
      </c>
      <c r="Y44" s="277">
        <v>1506.104</v>
      </c>
      <c r="Z44" s="277">
        <v>1369.192</v>
      </c>
      <c r="AA44" s="277">
        <v>1225.0170000000001</v>
      </c>
      <c r="AB44" s="314">
        <f t="shared" si="3"/>
        <v>31926.924999999999</v>
      </c>
    </row>
    <row r="45" spans="1:28" ht="18" customHeight="1">
      <c r="B45" s="312" t="s">
        <v>140</v>
      </c>
      <c r="C45" s="315">
        <v>44699</v>
      </c>
      <c r="D45" s="277">
        <v>876.31600000000003</v>
      </c>
      <c r="E45" s="277">
        <v>800.25</v>
      </c>
      <c r="F45" s="277">
        <v>763.09100000000001</v>
      </c>
      <c r="G45" s="277">
        <v>751.98099999999999</v>
      </c>
      <c r="H45" s="277">
        <v>765.56899999999996</v>
      </c>
      <c r="I45" s="277">
        <v>794.78800000000001</v>
      </c>
      <c r="J45" s="277">
        <v>940.95899999999995</v>
      </c>
      <c r="K45" s="277">
        <v>1137.43</v>
      </c>
      <c r="L45" s="277">
        <v>1218.8209999999999</v>
      </c>
      <c r="M45" s="277">
        <v>1261.7270000000001</v>
      </c>
      <c r="N45" s="277">
        <v>1252.5820000000001</v>
      </c>
      <c r="O45" s="277">
        <v>1256.67</v>
      </c>
      <c r="P45" s="277">
        <v>1247.6669999999999</v>
      </c>
      <c r="Q45" s="277">
        <v>1243.4580000000001</v>
      </c>
      <c r="R45" s="277">
        <v>1277.9369999999999</v>
      </c>
      <c r="S45" s="277">
        <v>1259.337</v>
      </c>
      <c r="T45" s="277">
        <v>1227.1990000000001</v>
      </c>
      <c r="U45" s="277">
        <v>1183.981</v>
      </c>
      <c r="V45" s="277">
        <v>1164.6980000000001</v>
      </c>
      <c r="W45" s="277">
        <v>1174.924</v>
      </c>
      <c r="X45" s="277">
        <v>1282.6379999999999</v>
      </c>
      <c r="Y45" s="277">
        <v>1287.8679999999999</v>
      </c>
      <c r="Z45" s="277">
        <v>1160.9559999999999</v>
      </c>
      <c r="AA45" s="277">
        <v>1022.82</v>
      </c>
      <c r="AB45" s="314">
        <f t="shared" si="3"/>
        <v>26353.666999999998</v>
      </c>
    </row>
    <row r="46" spans="1:28" ht="18" customHeight="1">
      <c r="B46" s="312" t="s">
        <v>141</v>
      </c>
      <c r="C46" s="315">
        <v>44727</v>
      </c>
      <c r="D46" s="277">
        <v>900.28800000000001</v>
      </c>
      <c r="E46" s="277">
        <v>814.56</v>
      </c>
      <c r="F46" s="277">
        <v>766.08799999999997</v>
      </c>
      <c r="G46" s="277">
        <v>749.88099999999997</v>
      </c>
      <c r="H46" s="277">
        <v>757.95799999999997</v>
      </c>
      <c r="I46" s="277">
        <v>791.64099999999996</v>
      </c>
      <c r="J46" s="277">
        <v>942.10400000000004</v>
      </c>
      <c r="K46" s="277">
        <v>1148.6389999999999</v>
      </c>
      <c r="L46" s="277">
        <v>1229.1890000000001</v>
      </c>
      <c r="M46" s="277">
        <v>1250.848</v>
      </c>
      <c r="N46" s="277">
        <v>1247.114</v>
      </c>
      <c r="O46" s="277">
        <v>1271.538</v>
      </c>
      <c r="P46" s="277">
        <v>1268.857</v>
      </c>
      <c r="Q46" s="277">
        <v>1279.077</v>
      </c>
      <c r="R46" s="277">
        <v>1325.3130000000001</v>
      </c>
      <c r="S46" s="277">
        <v>1318.46</v>
      </c>
      <c r="T46" s="277">
        <v>1283.5160000000001</v>
      </c>
      <c r="U46" s="277">
        <v>1231.7660000000001</v>
      </c>
      <c r="V46" s="277">
        <v>1199.1579999999999</v>
      </c>
      <c r="W46" s="277">
        <v>1186.068</v>
      </c>
      <c r="X46" s="277">
        <v>1229.895</v>
      </c>
      <c r="Y46" s="277">
        <v>1303.9939999999999</v>
      </c>
      <c r="Z46" s="277">
        <v>1196.8989999999999</v>
      </c>
      <c r="AA46" s="277">
        <v>1049.568</v>
      </c>
      <c r="AB46" s="314">
        <f t="shared" si="3"/>
        <v>26742.418999999998</v>
      </c>
    </row>
    <row r="47" spans="1:28" ht="18" customHeight="1">
      <c r="B47" s="312" t="s">
        <v>142</v>
      </c>
      <c r="C47" s="315">
        <v>44762</v>
      </c>
      <c r="D47" s="277">
        <v>971.92399999999998</v>
      </c>
      <c r="E47" s="277">
        <v>881.46400000000006</v>
      </c>
      <c r="F47" s="277">
        <v>834.5</v>
      </c>
      <c r="G47" s="277">
        <v>815.48500000000001</v>
      </c>
      <c r="H47" s="277">
        <v>824.78599999999994</v>
      </c>
      <c r="I47" s="277">
        <v>854.577</v>
      </c>
      <c r="J47" s="277">
        <v>985.09</v>
      </c>
      <c r="K47" s="277">
        <v>1188.895</v>
      </c>
      <c r="L47" s="277">
        <v>1282.472</v>
      </c>
      <c r="M47" s="277">
        <v>1340.68</v>
      </c>
      <c r="N47" s="277">
        <v>1348.4010000000001</v>
      </c>
      <c r="O47" s="277">
        <v>1390.39</v>
      </c>
      <c r="P47" s="277">
        <v>1407.992</v>
      </c>
      <c r="Q47" s="277">
        <v>1420.1759999999999</v>
      </c>
      <c r="R47" s="277">
        <v>1464.2180000000001</v>
      </c>
      <c r="S47" s="277">
        <v>1445.9760000000001</v>
      </c>
      <c r="T47" s="277">
        <v>1409.777</v>
      </c>
      <c r="U47" s="277">
        <v>1367.905</v>
      </c>
      <c r="V47" s="277">
        <v>1335.453</v>
      </c>
      <c r="W47" s="277">
        <v>1318.415</v>
      </c>
      <c r="X47" s="277">
        <v>1329.4259999999999</v>
      </c>
      <c r="Y47" s="277">
        <v>1374.6010000000001</v>
      </c>
      <c r="Z47" s="277">
        <v>1267.192</v>
      </c>
      <c r="AA47" s="277">
        <v>1139.924</v>
      </c>
      <c r="AB47" s="314">
        <f t="shared" si="3"/>
        <v>28999.718999999997</v>
      </c>
    </row>
    <row r="48" spans="1:28" ht="18" customHeight="1">
      <c r="B48" s="312" t="s">
        <v>143</v>
      </c>
      <c r="C48" s="315">
        <v>44790</v>
      </c>
      <c r="D48" s="277">
        <v>951.596</v>
      </c>
      <c r="E48" s="277">
        <v>863.74</v>
      </c>
      <c r="F48" s="277">
        <v>817.56399999999996</v>
      </c>
      <c r="G48" s="277">
        <v>800.77599999999995</v>
      </c>
      <c r="H48" s="277">
        <v>815.57</v>
      </c>
      <c r="I48" s="277">
        <v>854.99900000000002</v>
      </c>
      <c r="J48" s="277">
        <v>951.97699999999998</v>
      </c>
      <c r="K48" s="277">
        <v>1160.884</v>
      </c>
      <c r="L48" s="277">
        <v>1270.7529999999999</v>
      </c>
      <c r="M48" s="277">
        <v>1325.347</v>
      </c>
      <c r="N48" s="277">
        <v>1338.6679999999999</v>
      </c>
      <c r="O48" s="277">
        <v>1376.078</v>
      </c>
      <c r="P48" s="277">
        <v>1403.6559999999999</v>
      </c>
      <c r="Q48" s="277">
        <v>1403.557</v>
      </c>
      <c r="R48" s="277">
        <v>1450.1179999999999</v>
      </c>
      <c r="S48" s="277">
        <v>1429.7059999999999</v>
      </c>
      <c r="T48" s="277">
        <v>1398.4939999999999</v>
      </c>
      <c r="U48" s="277">
        <v>1347.652</v>
      </c>
      <c r="V48" s="277">
        <v>1326.8779999999999</v>
      </c>
      <c r="W48" s="277">
        <v>1319.86</v>
      </c>
      <c r="X48" s="277">
        <v>1414.894</v>
      </c>
      <c r="Y48" s="277">
        <v>1366.1130000000001</v>
      </c>
      <c r="Z48" s="277">
        <v>1233.067</v>
      </c>
      <c r="AA48" s="277">
        <v>1111.6669999999999</v>
      </c>
      <c r="AB48" s="314">
        <f t="shared" si="3"/>
        <v>28733.613999999998</v>
      </c>
    </row>
    <row r="49" spans="1:28" ht="18" customHeight="1">
      <c r="B49" s="312" t="s">
        <v>144</v>
      </c>
      <c r="C49" s="315">
        <v>44825</v>
      </c>
      <c r="D49" s="277">
        <v>943.303</v>
      </c>
      <c r="E49" s="277">
        <v>859.20399999999995</v>
      </c>
      <c r="F49" s="277">
        <v>817.15899999999999</v>
      </c>
      <c r="G49" s="277">
        <v>804.25099999999998</v>
      </c>
      <c r="H49" s="277">
        <v>826.05200000000002</v>
      </c>
      <c r="I49" s="277">
        <v>902.904</v>
      </c>
      <c r="J49" s="277">
        <v>1074.8340000000001</v>
      </c>
      <c r="K49" s="277">
        <v>1287.914</v>
      </c>
      <c r="L49" s="277">
        <v>1371.046</v>
      </c>
      <c r="M49" s="277">
        <v>1385.5160000000001</v>
      </c>
      <c r="N49" s="277">
        <v>1362.452</v>
      </c>
      <c r="O49" s="277">
        <v>1374.2670000000001</v>
      </c>
      <c r="P49" s="277">
        <v>1356.3520000000001</v>
      </c>
      <c r="Q49" s="277">
        <v>1337.827</v>
      </c>
      <c r="R49" s="277">
        <v>1371.9190000000001</v>
      </c>
      <c r="S49" s="277">
        <v>1348.241</v>
      </c>
      <c r="T49" s="277">
        <v>1328.134</v>
      </c>
      <c r="U49" s="277">
        <v>1316.25</v>
      </c>
      <c r="V49" s="277">
        <v>1356.4780000000001</v>
      </c>
      <c r="W49" s="277">
        <v>1488.116</v>
      </c>
      <c r="X49" s="277">
        <v>1462.962</v>
      </c>
      <c r="Y49" s="277">
        <v>1378.5150000000001</v>
      </c>
      <c r="Z49" s="277">
        <v>1217.9880000000001</v>
      </c>
      <c r="AA49" s="277">
        <v>1089.434</v>
      </c>
      <c r="AB49" s="314">
        <f t="shared" si="3"/>
        <v>29061.117999999999</v>
      </c>
    </row>
    <row r="50" spans="1:28" ht="18" customHeight="1">
      <c r="B50" s="312" t="s">
        <v>145</v>
      </c>
      <c r="C50" s="315">
        <v>44853</v>
      </c>
      <c r="D50" s="277">
        <v>974.71799999999996</v>
      </c>
      <c r="E50" s="277">
        <v>895.39099999999996</v>
      </c>
      <c r="F50" s="277">
        <v>857.50699999999995</v>
      </c>
      <c r="G50" s="277">
        <v>843.60400000000004</v>
      </c>
      <c r="H50" s="277">
        <v>860.13699999999994</v>
      </c>
      <c r="I50" s="277">
        <v>940.19399999999996</v>
      </c>
      <c r="J50" s="277">
        <v>1148.835</v>
      </c>
      <c r="K50" s="277">
        <v>1363.403</v>
      </c>
      <c r="L50" s="277">
        <v>1421.69</v>
      </c>
      <c r="M50" s="277">
        <v>1416.575</v>
      </c>
      <c r="N50" s="277">
        <v>1352.0740000000001</v>
      </c>
      <c r="O50" s="277">
        <v>1331.046</v>
      </c>
      <c r="P50" s="277">
        <v>1295.598</v>
      </c>
      <c r="Q50" s="277">
        <v>1279.4960000000001</v>
      </c>
      <c r="R50" s="277">
        <v>1329.8589999999999</v>
      </c>
      <c r="S50" s="277">
        <v>1325.835</v>
      </c>
      <c r="T50" s="277">
        <v>1312.8789999999999</v>
      </c>
      <c r="U50" s="277">
        <v>1338.2940000000001</v>
      </c>
      <c r="V50" s="277">
        <v>1473.6690000000001</v>
      </c>
      <c r="W50" s="277">
        <v>1496.415</v>
      </c>
      <c r="X50" s="277">
        <v>1443.566</v>
      </c>
      <c r="Y50" s="277">
        <v>1352.3779999999999</v>
      </c>
      <c r="Z50" s="277">
        <v>1210.8969999999999</v>
      </c>
      <c r="AA50" s="277">
        <v>1092.893</v>
      </c>
      <c r="AB50" s="314">
        <f t="shared" si="3"/>
        <v>29356.953000000005</v>
      </c>
    </row>
    <row r="51" spans="1:28" ht="18" customHeight="1">
      <c r="B51" s="312" t="s">
        <v>146</v>
      </c>
      <c r="C51" s="315">
        <v>44881</v>
      </c>
      <c r="D51" s="277">
        <v>1012.447</v>
      </c>
      <c r="E51" s="277">
        <v>929.72500000000002</v>
      </c>
      <c r="F51" s="277">
        <v>890.73199999999997</v>
      </c>
      <c r="G51" s="277">
        <v>878.34199999999998</v>
      </c>
      <c r="H51" s="277">
        <v>903.80100000000004</v>
      </c>
      <c r="I51" s="277">
        <v>1005.04</v>
      </c>
      <c r="J51" s="277">
        <v>1204.4570000000001</v>
      </c>
      <c r="K51" s="277">
        <v>1413.9649999999999</v>
      </c>
      <c r="L51" s="277">
        <v>1517.74</v>
      </c>
      <c r="M51" s="277">
        <v>1553.6189999999999</v>
      </c>
      <c r="N51" s="277">
        <v>1534.7460000000001</v>
      </c>
      <c r="O51" s="277">
        <v>1524.5909999999999</v>
      </c>
      <c r="P51" s="277">
        <v>1519.587</v>
      </c>
      <c r="Q51" s="277">
        <v>1557.296</v>
      </c>
      <c r="R51" s="277">
        <v>1535.3679999999999</v>
      </c>
      <c r="S51" s="277">
        <v>1540.9349999999999</v>
      </c>
      <c r="T51" s="277">
        <v>1587.549</v>
      </c>
      <c r="U51" s="277">
        <v>1604.9829999999999</v>
      </c>
      <c r="V51" s="277">
        <v>1553.742</v>
      </c>
      <c r="W51" s="277">
        <v>1516.2639999999999</v>
      </c>
      <c r="X51" s="277">
        <v>1463.913</v>
      </c>
      <c r="Y51" s="277">
        <v>1380.81</v>
      </c>
      <c r="Z51" s="277">
        <v>1270.904</v>
      </c>
      <c r="AA51" s="277">
        <v>1118.4490000000001</v>
      </c>
      <c r="AB51" s="314">
        <f t="shared" si="3"/>
        <v>32019.004999999997</v>
      </c>
    </row>
    <row r="52" spans="1:28" ht="18" customHeight="1" thickBot="1">
      <c r="B52" s="316" t="s">
        <v>147</v>
      </c>
      <c r="C52" s="317">
        <v>44916</v>
      </c>
      <c r="D52" s="318">
        <v>1179.114</v>
      </c>
      <c r="E52" s="318">
        <v>1077.2270000000001</v>
      </c>
      <c r="F52" s="318">
        <v>1026.8499999999999</v>
      </c>
      <c r="G52" s="318">
        <v>1010.746</v>
      </c>
      <c r="H52" s="318">
        <v>1030.231</v>
      </c>
      <c r="I52" s="318">
        <v>1147.6469999999999</v>
      </c>
      <c r="J52" s="318">
        <v>1385.154</v>
      </c>
      <c r="K52" s="318">
        <v>1615.8389999999999</v>
      </c>
      <c r="L52" s="318">
        <v>1740.001</v>
      </c>
      <c r="M52" s="318">
        <v>1774.597</v>
      </c>
      <c r="N52" s="318">
        <v>1734.546</v>
      </c>
      <c r="O52" s="318">
        <v>1722.143</v>
      </c>
      <c r="P52" s="318">
        <v>1698.001</v>
      </c>
      <c r="Q52" s="318">
        <v>1732.3050000000001</v>
      </c>
      <c r="R52" s="318">
        <v>1737.202</v>
      </c>
      <c r="S52" s="318">
        <v>1731.5319999999999</v>
      </c>
      <c r="T52" s="318">
        <v>1793.9659999999999</v>
      </c>
      <c r="U52" s="318">
        <v>1805.7629999999999</v>
      </c>
      <c r="V52" s="318">
        <v>1756.09</v>
      </c>
      <c r="W52" s="318">
        <v>1714.528</v>
      </c>
      <c r="X52" s="318">
        <v>1664.874</v>
      </c>
      <c r="Y52" s="318">
        <v>1584.5940000000001</v>
      </c>
      <c r="Z52" s="318">
        <v>1488.692</v>
      </c>
      <c r="AA52" s="318">
        <v>1320.876</v>
      </c>
      <c r="AB52" s="319">
        <f t="shared" si="3"/>
        <v>36472.517999999996</v>
      </c>
    </row>
    <row r="53" spans="1:28" ht="9.9499999999999993" customHeight="1"/>
    <row r="54" spans="1:28" ht="9.9499999999999993" customHeight="1">
      <c r="U54" s="304" t="s">
        <v>1</v>
      </c>
    </row>
    <row r="55" spans="1:28" ht="9.9499999999999993" customHeight="1"/>
    <row r="56" spans="1:28" ht="18" customHeight="1">
      <c r="A56" s="305"/>
      <c r="B56" s="306" t="s">
        <v>165</v>
      </c>
    </row>
    <row r="57" spans="1:28" ht="18" customHeight="1" thickBot="1">
      <c r="A57" s="305"/>
      <c r="B57" s="262"/>
      <c r="AB57" s="307" t="s">
        <v>135</v>
      </c>
    </row>
    <row r="58" spans="1:28" ht="18" customHeight="1">
      <c r="B58" s="308"/>
      <c r="C58" s="309"/>
      <c r="D58" s="310">
        <v>1</v>
      </c>
      <c r="E58" s="310">
        <v>2</v>
      </c>
      <c r="F58" s="310">
        <v>3</v>
      </c>
      <c r="G58" s="310">
        <v>4</v>
      </c>
      <c r="H58" s="310">
        <v>5</v>
      </c>
      <c r="I58" s="310">
        <v>6</v>
      </c>
      <c r="J58" s="310">
        <v>7</v>
      </c>
      <c r="K58" s="310">
        <v>8</v>
      </c>
      <c r="L58" s="310">
        <v>9</v>
      </c>
      <c r="M58" s="310">
        <v>10</v>
      </c>
      <c r="N58" s="310">
        <v>11</v>
      </c>
      <c r="O58" s="310">
        <v>12</v>
      </c>
      <c r="P58" s="310">
        <v>13</v>
      </c>
      <c r="Q58" s="310">
        <v>14</v>
      </c>
      <c r="R58" s="310">
        <v>15</v>
      </c>
      <c r="S58" s="310">
        <v>16</v>
      </c>
      <c r="T58" s="310">
        <v>17</v>
      </c>
      <c r="U58" s="310">
        <v>18</v>
      </c>
      <c r="V58" s="310">
        <v>19</v>
      </c>
      <c r="W58" s="310">
        <v>20</v>
      </c>
      <c r="X58" s="310">
        <v>21</v>
      </c>
      <c r="Y58" s="310">
        <v>22</v>
      </c>
      <c r="Z58" s="310">
        <v>23</v>
      </c>
      <c r="AA58" s="310">
        <v>24</v>
      </c>
      <c r="AB58" s="311" t="s">
        <v>162</v>
      </c>
    </row>
    <row r="59" spans="1:28" ht="18" customHeight="1">
      <c r="B59" s="312" t="s">
        <v>136</v>
      </c>
      <c r="C59" s="313">
        <v>44586</v>
      </c>
      <c r="D59" s="272">
        <v>1270.5</v>
      </c>
      <c r="E59" s="277">
        <v>1179.3409999999999</v>
      </c>
      <c r="F59" s="277">
        <v>1131.1559999999999</v>
      </c>
      <c r="G59" s="277">
        <v>1112.442</v>
      </c>
      <c r="H59" s="277">
        <v>1136.527</v>
      </c>
      <c r="I59" s="277">
        <v>1236.5060000000001</v>
      </c>
      <c r="J59" s="277">
        <v>1453.347</v>
      </c>
      <c r="K59" s="277">
        <v>1680.7249999999999</v>
      </c>
      <c r="L59" s="277">
        <v>1824.3989999999999</v>
      </c>
      <c r="M59" s="277">
        <v>1863.9110000000001</v>
      </c>
      <c r="N59" s="277">
        <v>1845.2840000000001</v>
      </c>
      <c r="O59" s="277">
        <v>1830.0540000000001</v>
      </c>
      <c r="P59" s="277">
        <v>1802.7329999999999</v>
      </c>
      <c r="Q59" s="277">
        <v>1831.5340000000001</v>
      </c>
      <c r="R59" s="277">
        <v>1819.269</v>
      </c>
      <c r="S59" s="277">
        <v>1802.684</v>
      </c>
      <c r="T59" s="277">
        <v>1806.14</v>
      </c>
      <c r="U59" s="277">
        <v>1893.2249999999999</v>
      </c>
      <c r="V59" s="277">
        <v>1860.711</v>
      </c>
      <c r="W59" s="277">
        <v>1831.588</v>
      </c>
      <c r="X59" s="277">
        <v>1775.3420000000001</v>
      </c>
      <c r="Y59" s="277">
        <v>1678.171</v>
      </c>
      <c r="Z59" s="277">
        <v>1582.807</v>
      </c>
      <c r="AA59" s="277">
        <v>1419.0050000000001</v>
      </c>
      <c r="AB59" s="314">
        <f>IF($C59="","",SUM(D59:AA59))</f>
        <v>38667.400999999998</v>
      </c>
    </row>
    <row r="60" spans="1:28" ht="18" customHeight="1">
      <c r="B60" s="312" t="s">
        <v>137</v>
      </c>
      <c r="C60" s="315">
        <v>44594</v>
      </c>
      <c r="D60" s="277">
        <v>1187.857</v>
      </c>
      <c r="E60" s="277">
        <v>1091.961</v>
      </c>
      <c r="F60" s="277">
        <v>1042.212</v>
      </c>
      <c r="G60" s="277">
        <v>1022.636</v>
      </c>
      <c r="H60" s="277">
        <v>1047.902</v>
      </c>
      <c r="I60" s="277">
        <v>1148.5229999999999</v>
      </c>
      <c r="J60" s="277">
        <v>1363.652</v>
      </c>
      <c r="K60" s="277">
        <v>1602.181</v>
      </c>
      <c r="L60" s="277">
        <v>1738.6030000000001</v>
      </c>
      <c r="M60" s="277">
        <v>1765.201</v>
      </c>
      <c r="N60" s="277">
        <v>1743.2349999999999</v>
      </c>
      <c r="O60" s="277">
        <v>1729.057</v>
      </c>
      <c r="P60" s="277">
        <v>1697.5419999999999</v>
      </c>
      <c r="Q60" s="277">
        <v>1740.394</v>
      </c>
      <c r="R60" s="277">
        <v>1718.473</v>
      </c>
      <c r="S60" s="277">
        <v>1682.1389999999999</v>
      </c>
      <c r="T60" s="277">
        <v>1669.819</v>
      </c>
      <c r="U60" s="277">
        <v>1775.279</v>
      </c>
      <c r="V60" s="277">
        <v>1760.0260000000001</v>
      </c>
      <c r="W60" s="277">
        <v>1715.463</v>
      </c>
      <c r="X60" s="277">
        <v>1673.346</v>
      </c>
      <c r="Y60" s="277">
        <v>1594.7619999999999</v>
      </c>
      <c r="Z60" s="277">
        <v>1497.759</v>
      </c>
      <c r="AA60" s="277">
        <v>1336.528</v>
      </c>
      <c r="AB60" s="314">
        <f t="shared" ref="AB60:AB70" si="4">IF($C60="","",SUM(D60:AA60))</f>
        <v>36344.550000000003</v>
      </c>
    </row>
    <row r="61" spans="1:28" ht="18" customHeight="1">
      <c r="B61" s="312" t="s">
        <v>138</v>
      </c>
      <c r="C61" s="315">
        <v>44629</v>
      </c>
      <c r="D61" s="277">
        <v>1180.3430000000001</v>
      </c>
      <c r="E61" s="277">
        <v>1088.125</v>
      </c>
      <c r="F61" s="277">
        <v>1035.0640000000001</v>
      </c>
      <c r="G61" s="277">
        <v>1014.638</v>
      </c>
      <c r="H61" s="277">
        <v>1039.53</v>
      </c>
      <c r="I61" s="277">
        <v>1148.7850000000001</v>
      </c>
      <c r="J61" s="277">
        <v>1344.7860000000001</v>
      </c>
      <c r="K61" s="277">
        <v>1586.4659999999999</v>
      </c>
      <c r="L61" s="277">
        <v>1693.7750000000001</v>
      </c>
      <c r="M61" s="277">
        <v>1716.1579999999999</v>
      </c>
      <c r="N61" s="277">
        <v>1685.2660000000001</v>
      </c>
      <c r="O61" s="277">
        <v>1678.2950000000001</v>
      </c>
      <c r="P61" s="277">
        <v>1658.6079999999999</v>
      </c>
      <c r="Q61" s="277">
        <v>1704.914</v>
      </c>
      <c r="R61" s="277">
        <v>1690.7339999999999</v>
      </c>
      <c r="S61" s="277">
        <v>1655.5440000000001</v>
      </c>
      <c r="T61" s="277">
        <v>1628.3430000000001</v>
      </c>
      <c r="U61" s="277">
        <v>1663.1179999999999</v>
      </c>
      <c r="V61" s="277">
        <v>1743.329</v>
      </c>
      <c r="W61" s="277">
        <v>1719.413</v>
      </c>
      <c r="X61" s="277">
        <v>1670.7650000000001</v>
      </c>
      <c r="Y61" s="277">
        <v>1583.146</v>
      </c>
      <c r="Z61" s="277">
        <v>1473.357</v>
      </c>
      <c r="AA61" s="277">
        <v>1310.915</v>
      </c>
      <c r="AB61" s="314">
        <f t="shared" si="4"/>
        <v>35713.416999999994</v>
      </c>
    </row>
    <row r="62" spans="1:28" ht="18" customHeight="1">
      <c r="B62" s="312" t="s">
        <v>139</v>
      </c>
      <c r="C62" s="315">
        <v>44672</v>
      </c>
      <c r="D62" s="277">
        <v>1075.7850000000001</v>
      </c>
      <c r="E62" s="277">
        <v>973.84699999999998</v>
      </c>
      <c r="F62" s="277">
        <v>934.577</v>
      </c>
      <c r="G62" s="277">
        <v>959.54899999999998</v>
      </c>
      <c r="H62" s="277">
        <v>965.92499999999995</v>
      </c>
      <c r="I62" s="277">
        <v>988.40200000000004</v>
      </c>
      <c r="J62" s="277">
        <v>1136.046</v>
      </c>
      <c r="K62" s="277">
        <v>1399.7149999999999</v>
      </c>
      <c r="L62" s="277">
        <v>1531.896</v>
      </c>
      <c r="M62" s="277">
        <v>1569.6510000000001</v>
      </c>
      <c r="N62" s="277">
        <v>1559.1969999999999</v>
      </c>
      <c r="O62" s="277">
        <v>1565.0830000000001</v>
      </c>
      <c r="P62" s="277">
        <v>1548.1869999999999</v>
      </c>
      <c r="Q62" s="277">
        <v>1526.326</v>
      </c>
      <c r="R62" s="277">
        <v>1552.134</v>
      </c>
      <c r="S62" s="277">
        <v>1531.14</v>
      </c>
      <c r="T62" s="277">
        <v>1509.173</v>
      </c>
      <c r="U62" s="277">
        <v>1485.97</v>
      </c>
      <c r="V62" s="277">
        <v>1528.606</v>
      </c>
      <c r="W62" s="277">
        <v>1581.7919999999999</v>
      </c>
      <c r="X62" s="277">
        <v>1560.7819999999999</v>
      </c>
      <c r="Y62" s="277">
        <v>1485.646</v>
      </c>
      <c r="Z62" s="277">
        <v>1347.2239999999999</v>
      </c>
      <c r="AA62" s="277">
        <v>1211.48</v>
      </c>
      <c r="AB62" s="314">
        <f t="shared" si="4"/>
        <v>32528.132999999998</v>
      </c>
    </row>
    <row r="63" spans="1:28" ht="18" customHeight="1">
      <c r="B63" s="312" t="s">
        <v>140</v>
      </c>
      <c r="C63" s="315">
        <v>44686</v>
      </c>
      <c r="D63" s="277">
        <v>951.53099999999995</v>
      </c>
      <c r="E63" s="277">
        <v>843.99400000000003</v>
      </c>
      <c r="F63" s="277">
        <v>794.255</v>
      </c>
      <c r="G63" s="277">
        <v>777.73699999999997</v>
      </c>
      <c r="H63" s="277">
        <v>799.81399999999996</v>
      </c>
      <c r="I63" s="277">
        <v>855.846</v>
      </c>
      <c r="J63" s="277">
        <v>1014.545</v>
      </c>
      <c r="K63" s="277">
        <v>1236.691</v>
      </c>
      <c r="L63" s="277">
        <v>1307.557</v>
      </c>
      <c r="M63" s="277">
        <v>1317.845</v>
      </c>
      <c r="N63" s="277">
        <v>1286.77</v>
      </c>
      <c r="O63" s="277">
        <v>1286.433</v>
      </c>
      <c r="P63" s="277">
        <v>1273.7</v>
      </c>
      <c r="Q63" s="277">
        <v>1277.5820000000001</v>
      </c>
      <c r="R63" s="277">
        <v>1318.306</v>
      </c>
      <c r="S63" s="277">
        <v>1301.192</v>
      </c>
      <c r="T63" s="277">
        <v>1272.992</v>
      </c>
      <c r="U63" s="277">
        <v>1240.039</v>
      </c>
      <c r="V63" s="277">
        <v>1234.1379999999999</v>
      </c>
      <c r="W63" s="277">
        <v>1287.5219999999999</v>
      </c>
      <c r="X63" s="277">
        <v>1399.5050000000001</v>
      </c>
      <c r="Y63" s="277">
        <v>1354.4059999999999</v>
      </c>
      <c r="Z63" s="277">
        <v>1228.731</v>
      </c>
      <c r="AA63" s="277">
        <v>1085.9580000000001</v>
      </c>
      <c r="AB63" s="314">
        <f t="shared" si="4"/>
        <v>27747.089</v>
      </c>
    </row>
    <row r="64" spans="1:28" ht="18" customHeight="1">
      <c r="B64" s="312" t="s">
        <v>141</v>
      </c>
      <c r="C64" s="315">
        <v>44742</v>
      </c>
      <c r="D64" s="277">
        <v>1022.144</v>
      </c>
      <c r="E64" s="277">
        <v>924.42200000000003</v>
      </c>
      <c r="F64" s="277">
        <v>875.92899999999997</v>
      </c>
      <c r="G64" s="277">
        <v>855.08900000000006</v>
      </c>
      <c r="H64" s="277">
        <v>858.08399999999995</v>
      </c>
      <c r="I64" s="277">
        <v>884.96500000000003</v>
      </c>
      <c r="J64" s="277">
        <v>1022.538</v>
      </c>
      <c r="K64" s="277">
        <v>1242.461</v>
      </c>
      <c r="L64" s="277">
        <v>1353.3589999999999</v>
      </c>
      <c r="M64" s="277">
        <v>1419.5930000000001</v>
      </c>
      <c r="N64" s="277">
        <v>1445.75</v>
      </c>
      <c r="O64" s="277">
        <v>1483.8969999999999</v>
      </c>
      <c r="P64" s="277">
        <v>1496.8309999999999</v>
      </c>
      <c r="Q64" s="277">
        <v>1507.577</v>
      </c>
      <c r="R64" s="277">
        <v>1548.7</v>
      </c>
      <c r="S64" s="277">
        <v>1526.751</v>
      </c>
      <c r="T64" s="277">
        <v>1481.153</v>
      </c>
      <c r="U64" s="277">
        <v>1432.4739999999999</v>
      </c>
      <c r="V64" s="277">
        <v>1398.1569999999999</v>
      </c>
      <c r="W64" s="277">
        <v>1363.8679999999999</v>
      </c>
      <c r="X64" s="277">
        <v>1365.873</v>
      </c>
      <c r="Y64" s="277">
        <v>1411.7429999999999</v>
      </c>
      <c r="Z64" s="277">
        <v>1317.008</v>
      </c>
      <c r="AA64" s="277">
        <v>1186.434</v>
      </c>
      <c r="AB64" s="314">
        <f t="shared" si="4"/>
        <v>30424.799999999996</v>
      </c>
    </row>
    <row r="65" spans="1:28" ht="18" customHeight="1">
      <c r="B65" s="312" t="s">
        <v>142</v>
      </c>
      <c r="C65" s="315">
        <v>44767</v>
      </c>
      <c r="D65" s="277">
        <v>991.553</v>
      </c>
      <c r="E65" s="277">
        <v>906.04300000000001</v>
      </c>
      <c r="F65" s="277">
        <v>866.55</v>
      </c>
      <c r="G65" s="277">
        <v>843.84400000000005</v>
      </c>
      <c r="H65" s="277">
        <v>850.774</v>
      </c>
      <c r="I65" s="277">
        <v>871.12199999999996</v>
      </c>
      <c r="J65" s="277">
        <v>990.76499999999999</v>
      </c>
      <c r="K65" s="277">
        <v>1206.0070000000001</v>
      </c>
      <c r="L65" s="277">
        <v>1335.499</v>
      </c>
      <c r="M65" s="277">
        <v>1416.502</v>
      </c>
      <c r="N65" s="277">
        <v>1459.9480000000001</v>
      </c>
      <c r="O65" s="277">
        <v>1497.989</v>
      </c>
      <c r="P65" s="277">
        <v>1528.5609999999999</v>
      </c>
      <c r="Q65" s="277">
        <v>1538.0340000000001</v>
      </c>
      <c r="R65" s="277">
        <v>1571.4760000000001</v>
      </c>
      <c r="S65" s="277">
        <v>1539.5160000000001</v>
      </c>
      <c r="T65" s="277">
        <v>1500.9770000000001</v>
      </c>
      <c r="U65" s="277">
        <v>1459.422</v>
      </c>
      <c r="V65" s="277">
        <v>1432.52</v>
      </c>
      <c r="W65" s="277">
        <v>1410.0260000000001</v>
      </c>
      <c r="X65" s="277">
        <v>1416.482</v>
      </c>
      <c r="Y65" s="277">
        <v>1435.1089999999999</v>
      </c>
      <c r="Z65" s="277">
        <v>1303.588</v>
      </c>
      <c r="AA65" s="277">
        <v>1173.49</v>
      </c>
      <c r="AB65" s="314">
        <f t="shared" si="4"/>
        <v>30545.797000000002</v>
      </c>
    </row>
    <row r="66" spans="1:28" ht="18" customHeight="1">
      <c r="B66" s="312" t="s">
        <v>143</v>
      </c>
      <c r="C66" s="315">
        <v>44778</v>
      </c>
      <c r="D66" s="277">
        <v>1028.1030000000001</v>
      </c>
      <c r="E66" s="277">
        <v>937.45500000000004</v>
      </c>
      <c r="F66" s="277">
        <v>883.47299999999996</v>
      </c>
      <c r="G66" s="277">
        <v>859.57299999999998</v>
      </c>
      <c r="H66" s="277">
        <v>867.43399999999997</v>
      </c>
      <c r="I66" s="277">
        <v>892.93100000000004</v>
      </c>
      <c r="J66" s="277">
        <v>990.42499999999995</v>
      </c>
      <c r="K66" s="277">
        <v>1184.729</v>
      </c>
      <c r="L66" s="277">
        <v>1288.617</v>
      </c>
      <c r="M66" s="277">
        <v>1365.7650000000001</v>
      </c>
      <c r="N66" s="277">
        <v>1398.7059999999999</v>
      </c>
      <c r="O66" s="277">
        <v>1458.259</v>
      </c>
      <c r="P66" s="277">
        <v>1495.9179999999999</v>
      </c>
      <c r="Q66" s="277">
        <v>1498.6410000000001</v>
      </c>
      <c r="R66" s="277">
        <v>1538.3420000000001</v>
      </c>
      <c r="S66" s="277">
        <v>1521.1289999999999</v>
      </c>
      <c r="T66" s="277">
        <v>1479.7809999999999</v>
      </c>
      <c r="U66" s="277">
        <v>1440.29</v>
      </c>
      <c r="V66" s="277">
        <v>1416.2429999999999</v>
      </c>
      <c r="W66" s="277">
        <v>1392.364</v>
      </c>
      <c r="X66" s="277">
        <v>1423.6780000000001</v>
      </c>
      <c r="Y66" s="277">
        <v>1415.3050000000001</v>
      </c>
      <c r="Z66" s="277">
        <v>1291.1020000000001</v>
      </c>
      <c r="AA66" s="277">
        <v>1173.4860000000001</v>
      </c>
      <c r="AB66" s="314">
        <f t="shared" si="4"/>
        <v>30241.749</v>
      </c>
    </row>
    <row r="67" spans="1:28" ht="18" customHeight="1">
      <c r="B67" s="312" t="s">
        <v>144</v>
      </c>
      <c r="C67" s="315">
        <v>44826</v>
      </c>
      <c r="D67" s="277">
        <v>955.57500000000005</v>
      </c>
      <c r="E67" s="277">
        <v>871.42</v>
      </c>
      <c r="F67" s="277">
        <v>831.43399999999997</v>
      </c>
      <c r="G67" s="277">
        <v>819.63400000000001</v>
      </c>
      <c r="H67" s="277">
        <v>837.78599999999994</v>
      </c>
      <c r="I67" s="277">
        <v>928.31700000000001</v>
      </c>
      <c r="J67" s="277">
        <v>1111.337</v>
      </c>
      <c r="K67" s="277">
        <v>1342.5060000000001</v>
      </c>
      <c r="L67" s="277">
        <v>1429.1990000000001</v>
      </c>
      <c r="M67" s="277">
        <v>1438.4490000000001</v>
      </c>
      <c r="N67" s="277">
        <v>1392.2629999999999</v>
      </c>
      <c r="O67" s="277">
        <v>1376.329</v>
      </c>
      <c r="P67" s="277">
        <v>1353.53</v>
      </c>
      <c r="Q67" s="277">
        <v>1338.1669999999999</v>
      </c>
      <c r="R67" s="277">
        <v>1387.807</v>
      </c>
      <c r="S67" s="277">
        <v>1369.3920000000001</v>
      </c>
      <c r="T67" s="277">
        <v>1353.7239999999999</v>
      </c>
      <c r="U67" s="277">
        <v>1332.327</v>
      </c>
      <c r="V67" s="277">
        <v>1385.644</v>
      </c>
      <c r="W67" s="277">
        <v>1528.98</v>
      </c>
      <c r="X67" s="277">
        <v>1499.8610000000001</v>
      </c>
      <c r="Y67" s="277">
        <v>1411.278</v>
      </c>
      <c r="Z67" s="277">
        <v>1254.961</v>
      </c>
      <c r="AA67" s="277">
        <v>1114.854</v>
      </c>
      <c r="AB67" s="314">
        <f t="shared" si="4"/>
        <v>29664.773999999998</v>
      </c>
    </row>
    <row r="68" spans="1:28" ht="18" customHeight="1">
      <c r="B68" s="312" t="s">
        <v>145</v>
      </c>
      <c r="C68" s="315">
        <v>44855</v>
      </c>
      <c r="D68" s="277">
        <v>995.04899999999998</v>
      </c>
      <c r="E68" s="277">
        <v>908.04399999999998</v>
      </c>
      <c r="F68" s="277">
        <v>868.56799999999998</v>
      </c>
      <c r="G68" s="277">
        <v>859.19200000000001</v>
      </c>
      <c r="H68" s="277">
        <v>878.74099999999999</v>
      </c>
      <c r="I68" s="277">
        <v>965.79899999999998</v>
      </c>
      <c r="J68" s="277">
        <v>1187.7750000000001</v>
      </c>
      <c r="K68" s="277">
        <v>1398.0029999999999</v>
      </c>
      <c r="L68" s="277">
        <v>1474.3119999999999</v>
      </c>
      <c r="M68" s="277">
        <v>1462.598</v>
      </c>
      <c r="N68" s="277">
        <v>1392.498</v>
      </c>
      <c r="O68" s="277">
        <v>1375.135</v>
      </c>
      <c r="P68" s="277">
        <v>1359.2850000000001</v>
      </c>
      <c r="Q68" s="277">
        <v>1349.5250000000001</v>
      </c>
      <c r="R68" s="277">
        <v>1421.2550000000001</v>
      </c>
      <c r="S68" s="277">
        <v>1419.952</v>
      </c>
      <c r="T68" s="277">
        <v>1418.298</v>
      </c>
      <c r="U68" s="277">
        <v>1427</v>
      </c>
      <c r="V68" s="277">
        <v>1545.7909999999999</v>
      </c>
      <c r="W68" s="277">
        <v>1527.03</v>
      </c>
      <c r="X68" s="277">
        <v>1463.9849999999999</v>
      </c>
      <c r="Y68" s="277">
        <v>1368.7919999999999</v>
      </c>
      <c r="Z68" s="277">
        <v>1236.4090000000001</v>
      </c>
      <c r="AA68" s="277">
        <v>1126.6030000000001</v>
      </c>
      <c r="AB68" s="314">
        <f t="shared" si="4"/>
        <v>30429.639000000003</v>
      </c>
    </row>
    <row r="69" spans="1:28" ht="18" customHeight="1">
      <c r="B69" s="312" t="s">
        <v>146</v>
      </c>
      <c r="C69" s="315">
        <v>44895</v>
      </c>
      <c r="D69" s="277">
        <v>1100.4649999999999</v>
      </c>
      <c r="E69" s="277">
        <v>1007.4109999999999</v>
      </c>
      <c r="F69" s="277">
        <v>965.21299999999997</v>
      </c>
      <c r="G69" s="277">
        <v>943.36900000000003</v>
      </c>
      <c r="H69" s="277">
        <v>974.68</v>
      </c>
      <c r="I69" s="277">
        <v>1089.33</v>
      </c>
      <c r="J69" s="277">
        <v>1305.404</v>
      </c>
      <c r="K69" s="277">
        <v>1538.4939999999999</v>
      </c>
      <c r="L69" s="277">
        <v>1684.6020000000001</v>
      </c>
      <c r="M69" s="277">
        <v>1730.2049999999999</v>
      </c>
      <c r="N69" s="277">
        <v>1714.941</v>
      </c>
      <c r="O69" s="277">
        <v>1712.4090000000001</v>
      </c>
      <c r="P69" s="277">
        <v>1706.069</v>
      </c>
      <c r="Q69" s="277">
        <v>1746.02</v>
      </c>
      <c r="R69" s="277">
        <v>1738.145</v>
      </c>
      <c r="S69" s="277">
        <v>1727.327</v>
      </c>
      <c r="T69" s="277">
        <v>1758.211</v>
      </c>
      <c r="U69" s="277">
        <v>1748.509</v>
      </c>
      <c r="V69" s="277">
        <v>1695.1279999999999</v>
      </c>
      <c r="W69" s="277">
        <v>1651.701</v>
      </c>
      <c r="X69" s="277">
        <v>1602.5619999999999</v>
      </c>
      <c r="Y69" s="277">
        <v>1517.095</v>
      </c>
      <c r="Z69" s="277">
        <v>1413.0039999999999</v>
      </c>
      <c r="AA69" s="277">
        <v>1247.2059999999999</v>
      </c>
      <c r="AB69" s="314">
        <f t="shared" si="4"/>
        <v>35317.500000000007</v>
      </c>
    </row>
    <row r="70" spans="1:28" ht="18" customHeight="1" thickBot="1">
      <c r="B70" s="316" t="s">
        <v>147</v>
      </c>
      <c r="C70" s="317">
        <v>44908</v>
      </c>
      <c r="D70" s="318">
        <v>1139.6120000000001</v>
      </c>
      <c r="E70" s="318">
        <v>1049.768</v>
      </c>
      <c r="F70" s="318">
        <v>1006.4880000000001</v>
      </c>
      <c r="G70" s="318">
        <v>994.46100000000001</v>
      </c>
      <c r="H70" s="318">
        <v>1018.2670000000001</v>
      </c>
      <c r="I70" s="318">
        <v>1136.6400000000001</v>
      </c>
      <c r="J70" s="318">
        <v>1359.778</v>
      </c>
      <c r="K70" s="318">
        <v>1585.018</v>
      </c>
      <c r="L70" s="318">
        <v>1722.0440000000001</v>
      </c>
      <c r="M70" s="318">
        <v>1770</v>
      </c>
      <c r="N70" s="318">
        <v>1751.989</v>
      </c>
      <c r="O70" s="318">
        <v>1748.087</v>
      </c>
      <c r="P70" s="318">
        <v>1740.114</v>
      </c>
      <c r="Q70" s="318">
        <v>1800.972</v>
      </c>
      <c r="R70" s="318">
        <v>1805.18</v>
      </c>
      <c r="S70" s="318">
        <v>1782.912</v>
      </c>
      <c r="T70" s="318">
        <v>1810.232</v>
      </c>
      <c r="U70" s="318">
        <v>1811.3710000000001</v>
      </c>
      <c r="V70" s="318">
        <v>1764.93</v>
      </c>
      <c r="W70" s="318">
        <v>1722.097</v>
      </c>
      <c r="X70" s="318">
        <v>1633.163</v>
      </c>
      <c r="Y70" s="318">
        <v>1545.5050000000001</v>
      </c>
      <c r="Z70" s="318">
        <v>1476.4780000000001</v>
      </c>
      <c r="AA70" s="318">
        <v>1316.1079999999999</v>
      </c>
      <c r="AB70" s="319">
        <f t="shared" si="4"/>
        <v>36491.214000000007</v>
      </c>
    </row>
    <row r="71" spans="1:28" ht="9.9499999999999993" customHeight="1"/>
    <row r="72" spans="1:28" ht="9.9499999999999993" customHeight="1">
      <c r="U72" s="304" t="s">
        <v>1</v>
      </c>
    </row>
    <row r="73" spans="1:28" ht="9.9499999999999993" customHeight="1"/>
    <row r="74" spans="1:28" ht="18" customHeight="1">
      <c r="A74" s="305"/>
      <c r="B74" s="306" t="s">
        <v>166</v>
      </c>
    </row>
    <row r="75" spans="1:28" ht="18" customHeight="1" thickBot="1">
      <c r="A75" s="305"/>
      <c r="B75" s="262"/>
      <c r="AB75" s="307" t="s">
        <v>135</v>
      </c>
    </row>
    <row r="76" spans="1:28" ht="18" customHeight="1">
      <c r="B76" s="308"/>
      <c r="C76" s="309"/>
      <c r="D76" s="310">
        <v>1</v>
      </c>
      <c r="E76" s="310">
        <v>2</v>
      </c>
      <c r="F76" s="310">
        <v>3</v>
      </c>
      <c r="G76" s="310">
        <v>4</v>
      </c>
      <c r="H76" s="310">
        <v>5</v>
      </c>
      <c r="I76" s="310">
        <v>6</v>
      </c>
      <c r="J76" s="310">
        <v>7</v>
      </c>
      <c r="K76" s="310">
        <v>8</v>
      </c>
      <c r="L76" s="310">
        <v>9</v>
      </c>
      <c r="M76" s="310">
        <v>10</v>
      </c>
      <c r="N76" s="310">
        <v>11</v>
      </c>
      <c r="O76" s="310">
        <v>12</v>
      </c>
      <c r="P76" s="310">
        <v>13</v>
      </c>
      <c r="Q76" s="310">
        <v>14</v>
      </c>
      <c r="R76" s="310">
        <v>15</v>
      </c>
      <c r="S76" s="310">
        <v>16</v>
      </c>
      <c r="T76" s="310">
        <v>17</v>
      </c>
      <c r="U76" s="310">
        <v>18</v>
      </c>
      <c r="V76" s="310">
        <v>19</v>
      </c>
      <c r="W76" s="310">
        <v>20</v>
      </c>
      <c r="X76" s="310">
        <v>21</v>
      </c>
      <c r="Y76" s="310">
        <v>22</v>
      </c>
      <c r="Z76" s="310">
        <v>23</v>
      </c>
      <c r="AA76" s="310">
        <v>24</v>
      </c>
      <c r="AB76" s="311" t="s">
        <v>162</v>
      </c>
    </row>
    <row r="77" spans="1:28" ht="18" customHeight="1">
      <c r="B77" s="312" t="s">
        <v>136</v>
      </c>
      <c r="C77" s="313">
        <v>44562</v>
      </c>
      <c r="D77" s="272">
        <v>1120.53</v>
      </c>
      <c r="E77" s="277">
        <v>1063.193</v>
      </c>
      <c r="F77" s="277">
        <v>993.49300000000005</v>
      </c>
      <c r="G77" s="277">
        <v>937.29399999999998</v>
      </c>
      <c r="H77" s="277">
        <v>904.52800000000002</v>
      </c>
      <c r="I77" s="277">
        <v>906.73900000000003</v>
      </c>
      <c r="J77" s="277">
        <v>949.84299999999996</v>
      </c>
      <c r="K77" s="277">
        <v>991.28599999999994</v>
      </c>
      <c r="L77" s="277">
        <v>1105.231</v>
      </c>
      <c r="M77" s="277">
        <v>1211.203</v>
      </c>
      <c r="N77" s="277">
        <v>1289.941</v>
      </c>
      <c r="O77" s="277">
        <v>1323.191</v>
      </c>
      <c r="P77" s="277">
        <v>1310.4690000000001</v>
      </c>
      <c r="Q77" s="277">
        <v>1322.895</v>
      </c>
      <c r="R77" s="277">
        <v>1303.3679999999999</v>
      </c>
      <c r="S77" s="277">
        <v>1310.183</v>
      </c>
      <c r="T77" s="277">
        <v>1389.308</v>
      </c>
      <c r="U77" s="277">
        <v>1479.431</v>
      </c>
      <c r="V77" s="277">
        <v>1445.9780000000001</v>
      </c>
      <c r="W77" s="277">
        <v>1412.4760000000001</v>
      </c>
      <c r="X77" s="277">
        <v>1371.213</v>
      </c>
      <c r="Y77" s="277">
        <v>1304.0229999999999</v>
      </c>
      <c r="Z77" s="277">
        <v>1237.4749999999999</v>
      </c>
      <c r="AA77" s="277">
        <v>1138.9929999999999</v>
      </c>
      <c r="AB77" s="314">
        <f>IF($C77="","",SUM(D77:AA77))</f>
        <v>28822.284</v>
      </c>
    </row>
    <row r="78" spans="1:28" ht="18" customHeight="1">
      <c r="B78" s="312" t="s">
        <v>137</v>
      </c>
      <c r="C78" s="315">
        <v>44612</v>
      </c>
      <c r="D78" s="277">
        <v>1026.336</v>
      </c>
      <c r="E78" s="277">
        <v>944.52599999999995</v>
      </c>
      <c r="F78" s="277">
        <v>889.66700000000003</v>
      </c>
      <c r="G78" s="277">
        <v>863.84699999999998</v>
      </c>
      <c r="H78" s="277">
        <v>872.22400000000005</v>
      </c>
      <c r="I78" s="277">
        <v>910.1</v>
      </c>
      <c r="J78" s="277">
        <v>965.98199999999997</v>
      </c>
      <c r="K78" s="277">
        <v>1103.579</v>
      </c>
      <c r="L78" s="277">
        <v>1287.518</v>
      </c>
      <c r="M78" s="277">
        <v>1417.4860000000001</v>
      </c>
      <c r="N78" s="277">
        <v>1487.7619999999999</v>
      </c>
      <c r="O78" s="277">
        <v>1488.373</v>
      </c>
      <c r="P78" s="277">
        <v>1465.635</v>
      </c>
      <c r="Q78" s="277">
        <v>1423.3150000000001</v>
      </c>
      <c r="R78" s="277">
        <v>1371.3710000000001</v>
      </c>
      <c r="S78" s="277">
        <v>1362.8219999999999</v>
      </c>
      <c r="T78" s="277">
        <v>1369.3430000000001</v>
      </c>
      <c r="U78" s="277">
        <v>1461.316</v>
      </c>
      <c r="V78" s="277">
        <v>1541.2929999999999</v>
      </c>
      <c r="W78" s="277">
        <v>1523.23</v>
      </c>
      <c r="X78" s="277">
        <v>1484.9269999999999</v>
      </c>
      <c r="Y78" s="277">
        <v>1407.279</v>
      </c>
      <c r="Z78" s="277">
        <v>1275.4010000000001</v>
      </c>
      <c r="AA78" s="277">
        <v>1119.067</v>
      </c>
      <c r="AB78" s="314">
        <f t="shared" ref="AB78:AB88" si="5">IF($C78="","",SUM(D78:AA78))</f>
        <v>30062.399000000001</v>
      </c>
    </row>
    <row r="79" spans="1:28" ht="18" customHeight="1">
      <c r="B79" s="312" t="s">
        <v>138</v>
      </c>
      <c r="C79" s="315">
        <v>44647</v>
      </c>
      <c r="D79" s="277">
        <v>973.48900000000003</v>
      </c>
      <c r="E79" s="277">
        <v>893.47299999999996</v>
      </c>
      <c r="F79" s="320">
        <v>0</v>
      </c>
      <c r="G79" s="277">
        <v>848.92</v>
      </c>
      <c r="H79" s="277">
        <v>846.63800000000003</v>
      </c>
      <c r="I79" s="277">
        <v>879.81500000000005</v>
      </c>
      <c r="J79" s="277">
        <v>922.71500000000003</v>
      </c>
      <c r="K79" s="277">
        <v>1049.528</v>
      </c>
      <c r="L79" s="277">
        <v>1210.19</v>
      </c>
      <c r="M79" s="277">
        <v>1275.271</v>
      </c>
      <c r="N79" s="277">
        <v>1308.654</v>
      </c>
      <c r="O79" s="277">
        <v>1282.9259999999999</v>
      </c>
      <c r="P79" s="277">
        <v>1234.867</v>
      </c>
      <c r="Q79" s="277">
        <v>1189.9190000000001</v>
      </c>
      <c r="R79" s="277">
        <v>1168.338</v>
      </c>
      <c r="S79" s="277">
        <v>1163.78</v>
      </c>
      <c r="T79" s="277">
        <v>1172.6790000000001</v>
      </c>
      <c r="U79" s="277">
        <v>1191.942</v>
      </c>
      <c r="V79" s="277">
        <v>1255.6590000000001</v>
      </c>
      <c r="W79" s="277">
        <v>1442.6110000000001</v>
      </c>
      <c r="X79" s="277">
        <v>1504.614</v>
      </c>
      <c r="Y79" s="277">
        <v>1429.17</v>
      </c>
      <c r="Z79" s="277">
        <v>1270.059</v>
      </c>
      <c r="AA79" s="277">
        <v>1092.3320000000001</v>
      </c>
      <c r="AB79" s="314">
        <f t="shared" si="5"/>
        <v>26607.589000000004</v>
      </c>
    </row>
    <row r="80" spans="1:28" ht="18" customHeight="1">
      <c r="B80" s="312" t="s">
        <v>139</v>
      </c>
      <c r="C80" s="315">
        <v>44675</v>
      </c>
      <c r="D80" s="277">
        <v>1029.9449999999999</v>
      </c>
      <c r="E80" s="277">
        <v>919.49</v>
      </c>
      <c r="F80" s="277">
        <v>866.02499999999998</v>
      </c>
      <c r="G80" s="277">
        <v>885.47199999999998</v>
      </c>
      <c r="H80" s="277">
        <v>860.94899999999996</v>
      </c>
      <c r="I80" s="277">
        <v>833.79899999999998</v>
      </c>
      <c r="J80" s="277">
        <v>864.23900000000003</v>
      </c>
      <c r="K80" s="277">
        <v>996.03599999999994</v>
      </c>
      <c r="L80" s="277">
        <v>1135.8119999999999</v>
      </c>
      <c r="M80" s="277">
        <v>1219.492</v>
      </c>
      <c r="N80" s="277">
        <v>1246.425</v>
      </c>
      <c r="O80" s="277">
        <v>1234.5260000000001</v>
      </c>
      <c r="P80" s="277">
        <v>1209.2819999999999</v>
      </c>
      <c r="Q80" s="277">
        <v>1186.5909999999999</v>
      </c>
      <c r="R80" s="277">
        <v>1132.3679999999999</v>
      </c>
      <c r="S80" s="277">
        <v>1103.0309999999999</v>
      </c>
      <c r="T80" s="277">
        <v>1106.106</v>
      </c>
      <c r="U80" s="277">
        <v>1129.434</v>
      </c>
      <c r="V80" s="277">
        <v>1192.4090000000001</v>
      </c>
      <c r="W80" s="277">
        <v>1284.8879999999999</v>
      </c>
      <c r="X80" s="277">
        <v>1322.4960000000001</v>
      </c>
      <c r="Y80" s="277">
        <v>1288.7170000000001</v>
      </c>
      <c r="Z80" s="277">
        <v>1179.567</v>
      </c>
      <c r="AA80" s="277">
        <v>1051.778</v>
      </c>
      <c r="AB80" s="314">
        <f t="shared" si="5"/>
        <v>26278.876999999997</v>
      </c>
    </row>
    <row r="81" spans="2:28" ht="18" customHeight="1">
      <c r="B81" s="312" t="s">
        <v>140</v>
      </c>
      <c r="C81" s="315">
        <v>44710</v>
      </c>
      <c r="D81" s="277">
        <v>864.90499999999997</v>
      </c>
      <c r="E81" s="277">
        <v>786.36400000000003</v>
      </c>
      <c r="F81" s="277">
        <v>746.89</v>
      </c>
      <c r="G81" s="277">
        <v>728.52200000000005</v>
      </c>
      <c r="H81" s="277">
        <v>724.91</v>
      </c>
      <c r="I81" s="277">
        <v>715.89400000000001</v>
      </c>
      <c r="J81" s="277">
        <v>746.03899999999999</v>
      </c>
      <c r="K81" s="277">
        <v>863.90300000000002</v>
      </c>
      <c r="L81" s="277">
        <v>1000.052</v>
      </c>
      <c r="M81" s="277">
        <v>1102.386</v>
      </c>
      <c r="N81" s="277">
        <v>1141.4849999999999</v>
      </c>
      <c r="O81" s="277">
        <v>1145.5889999999999</v>
      </c>
      <c r="P81" s="277">
        <v>1136.921</v>
      </c>
      <c r="Q81" s="277">
        <v>1121.3779999999999</v>
      </c>
      <c r="R81" s="277">
        <v>1082.222</v>
      </c>
      <c r="S81" s="277">
        <v>1077.884</v>
      </c>
      <c r="T81" s="277">
        <v>1068.5360000000001</v>
      </c>
      <c r="U81" s="277">
        <v>1073.0899999999999</v>
      </c>
      <c r="V81" s="277">
        <v>1078.511</v>
      </c>
      <c r="W81" s="277">
        <v>1108.171</v>
      </c>
      <c r="X81" s="277">
        <v>1196.4449999999999</v>
      </c>
      <c r="Y81" s="277">
        <v>1206.499</v>
      </c>
      <c r="Z81" s="277">
        <v>1091.6369999999999</v>
      </c>
      <c r="AA81" s="277">
        <v>948.74599999999998</v>
      </c>
      <c r="AB81" s="314">
        <f t="shared" si="5"/>
        <v>23756.978999999996</v>
      </c>
    </row>
    <row r="82" spans="2:28" ht="18" customHeight="1">
      <c r="B82" s="312" t="s">
        <v>141</v>
      </c>
      <c r="C82" s="315">
        <v>44724</v>
      </c>
      <c r="D82" s="277">
        <v>853.82600000000002</v>
      </c>
      <c r="E82" s="277">
        <v>761.01400000000001</v>
      </c>
      <c r="F82" s="277">
        <v>713.73</v>
      </c>
      <c r="G82" s="277">
        <v>692.41399999999999</v>
      </c>
      <c r="H82" s="277">
        <v>691.947</v>
      </c>
      <c r="I82" s="277">
        <v>677.52599999999995</v>
      </c>
      <c r="J82" s="277">
        <v>719.44899999999996</v>
      </c>
      <c r="K82" s="277">
        <v>844.82399999999996</v>
      </c>
      <c r="L82" s="277">
        <v>980.3</v>
      </c>
      <c r="M82" s="277">
        <v>1079.0429999999999</v>
      </c>
      <c r="N82" s="277">
        <v>1112.01</v>
      </c>
      <c r="O82" s="277">
        <v>1111.33</v>
      </c>
      <c r="P82" s="277">
        <v>1098.799</v>
      </c>
      <c r="Q82" s="277">
        <v>1073.9939999999999</v>
      </c>
      <c r="R82" s="277">
        <v>1043.7550000000001</v>
      </c>
      <c r="S82" s="277">
        <v>1026.6880000000001</v>
      </c>
      <c r="T82" s="277">
        <v>1018.253</v>
      </c>
      <c r="U82" s="277">
        <v>1012.05</v>
      </c>
      <c r="V82" s="277">
        <v>1013.023</v>
      </c>
      <c r="W82" s="277">
        <v>1028.2360000000001</v>
      </c>
      <c r="X82" s="277">
        <v>1089.2249999999999</v>
      </c>
      <c r="Y82" s="277">
        <v>1176.5309999999999</v>
      </c>
      <c r="Z82" s="277">
        <v>1081.982</v>
      </c>
      <c r="AA82" s="277">
        <v>942.07100000000003</v>
      </c>
      <c r="AB82" s="314">
        <f t="shared" si="5"/>
        <v>22842.02</v>
      </c>
    </row>
    <row r="83" spans="2:28" ht="18" customHeight="1">
      <c r="B83" s="312" t="s">
        <v>142</v>
      </c>
      <c r="C83" s="315">
        <v>44752</v>
      </c>
      <c r="D83" s="277">
        <v>865.94600000000003</v>
      </c>
      <c r="E83" s="277">
        <v>784.82799999999997</v>
      </c>
      <c r="F83" s="277">
        <v>744.41300000000001</v>
      </c>
      <c r="G83" s="277">
        <v>726.15</v>
      </c>
      <c r="H83" s="277">
        <v>725.26</v>
      </c>
      <c r="I83" s="277">
        <v>714.54600000000005</v>
      </c>
      <c r="J83" s="277">
        <v>756.88599999999997</v>
      </c>
      <c r="K83" s="277">
        <v>874.09199999999998</v>
      </c>
      <c r="L83" s="277">
        <v>998.36800000000005</v>
      </c>
      <c r="M83" s="277">
        <v>1093.1489999999999</v>
      </c>
      <c r="N83" s="277">
        <v>1143.07</v>
      </c>
      <c r="O83" s="277">
        <v>1139.6569999999999</v>
      </c>
      <c r="P83" s="277">
        <v>1115.8610000000001</v>
      </c>
      <c r="Q83" s="277">
        <v>1095.5260000000001</v>
      </c>
      <c r="R83" s="277">
        <v>1064.136</v>
      </c>
      <c r="S83" s="277">
        <v>1041.806</v>
      </c>
      <c r="T83" s="277">
        <v>1031.211</v>
      </c>
      <c r="U83" s="277">
        <v>1027.807</v>
      </c>
      <c r="V83" s="277">
        <v>1028.184</v>
      </c>
      <c r="W83" s="277">
        <v>1043.4269999999999</v>
      </c>
      <c r="X83" s="277">
        <v>1101.058</v>
      </c>
      <c r="Y83" s="277">
        <v>1151.527</v>
      </c>
      <c r="Z83" s="277">
        <v>1068.4760000000001</v>
      </c>
      <c r="AA83" s="277">
        <v>954.12</v>
      </c>
      <c r="AB83" s="314">
        <f t="shared" si="5"/>
        <v>23289.504000000001</v>
      </c>
    </row>
    <row r="84" spans="2:28" ht="18" customHeight="1">
      <c r="B84" s="312" t="s">
        <v>143</v>
      </c>
      <c r="C84" s="315">
        <v>44794</v>
      </c>
      <c r="D84" s="277">
        <v>902.23800000000006</v>
      </c>
      <c r="E84" s="277">
        <v>835.41700000000003</v>
      </c>
      <c r="F84" s="277">
        <v>799.26199999999994</v>
      </c>
      <c r="G84" s="277">
        <v>775.81</v>
      </c>
      <c r="H84" s="277">
        <v>775.65200000000004</v>
      </c>
      <c r="I84" s="277">
        <v>779.18499999999995</v>
      </c>
      <c r="J84" s="277">
        <v>796.44799999999998</v>
      </c>
      <c r="K84" s="277">
        <v>905.81</v>
      </c>
      <c r="L84" s="277">
        <v>1035.93</v>
      </c>
      <c r="M84" s="277">
        <v>1146.0530000000001</v>
      </c>
      <c r="N84" s="277">
        <v>1205.182</v>
      </c>
      <c r="O84" s="277">
        <v>1224.7570000000001</v>
      </c>
      <c r="P84" s="277">
        <v>1209.5719999999999</v>
      </c>
      <c r="Q84" s="277">
        <v>1188.9190000000001</v>
      </c>
      <c r="R84" s="277">
        <v>1153.1959999999999</v>
      </c>
      <c r="S84" s="277">
        <v>1131.127</v>
      </c>
      <c r="T84" s="277">
        <v>1116.057</v>
      </c>
      <c r="U84" s="277">
        <v>1097.558</v>
      </c>
      <c r="V84" s="277">
        <v>1107.173</v>
      </c>
      <c r="W84" s="277">
        <v>1150.4059999999999</v>
      </c>
      <c r="X84" s="277">
        <v>1223.299</v>
      </c>
      <c r="Y84" s="277">
        <v>1172.0329999999999</v>
      </c>
      <c r="Z84" s="277">
        <v>1063.5260000000001</v>
      </c>
      <c r="AA84" s="277">
        <v>952.49699999999996</v>
      </c>
      <c r="AB84" s="314">
        <f t="shared" si="5"/>
        <v>24747.107</v>
      </c>
    </row>
    <row r="85" spans="2:28" ht="18" customHeight="1">
      <c r="B85" s="312" t="s">
        <v>144</v>
      </c>
      <c r="C85" s="315">
        <v>44815</v>
      </c>
      <c r="D85" s="277">
        <v>885.70399999999995</v>
      </c>
      <c r="E85" s="277">
        <v>825.88499999999999</v>
      </c>
      <c r="F85" s="277">
        <v>789.495</v>
      </c>
      <c r="G85" s="277">
        <v>771.50699999999995</v>
      </c>
      <c r="H85" s="277">
        <v>777.56100000000004</v>
      </c>
      <c r="I85" s="277">
        <v>793.33600000000001</v>
      </c>
      <c r="J85" s="277">
        <v>814.76300000000003</v>
      </c>
      <c r="K85" s="277">
        <v>912.92399999999998</v>
      </c>
      <c r="L85" s="277">
        <v>1048.759</v>
      </c>
      <c r="M85" s="277">
        <v>1157.123</v>
      </c>
      <c r="N85" s="277">
        <v>1203.6859999999999</v>
      </c>
      <c r="O85" s="277">
        <v>1196.2380000000001</v>
      </c>
      <c r="P85" s="277">
        <v>1178.4580000000001</v>
      </c>
      <c r="Q85" s="277">
        <v>1159.316</v>
      </c>
      <c r="R85" s="277">
        <v>1124.934</v>
      </c>
      <c r="S85" s="277">
        <v>1116.626</v>
      </c>
      <c r="T85" s="277">
        <v>1100.0550000000001</v>
      </c>
      <c r="U85" s="277">
        <v>1095.672</v>
      </c>
      <c r="V85" s="277">
        <v>1115.7460000000001</v>
      </c>
      <c r="W85" s="277">
        <v>1234.0940000000001</v>
      </c>
      <c r="X85" s="277">
        <v>1267.549</v>
      </c>
      <c r="Y85" s="277">
        <v>1187.203</v>
      </c>
      <c r="Z85" s="277">
        <v>1054.1679999999999</v>
      </c>
      <c r="AA85" s="277">
        <v>928.99699999999996</v>
      </c>
      <c r="AB85" s="314">
        <f t="shared" si="5"/>
        <v>24739.798999999999</v>
      </c>
    </row>
    <row r="86" spans="2:28" ht="18" customHeight="1">
      <c r="B86" s="312" t="s">
        <v>145</v>
      </c>
      <c r="C86" s="315">
        <v>44836</v>
      </c>
      <c r="D86" s="277">
        <v>873.12199999999996</v>
      </c>
      <c r="E86" s="277">
        <v>799.16099999999994</v>
      </c>
      <c r="F86" s="277">
        <v>749.87900000000002</v>
      </c>
      <c r="G86" s="277">
        <v>731.04600000000005</v>
      </c>
      <c r="H86" s="277">
        <v>735.34299999999996</v>
      </c>
      <c r="I86" s="277">
        <v>786.91700000000003</v>
      </c>
      <c r="J86" s="277">
        <v>829.62099999999998</v>
      </c>
      <c r="K86" s="277">
        <v>942.13</v>
      </c>
      <c r="L86" s="277">
        <v>1070.2639999999999</v>
      </c>
      <c r="M86" s="277">
        <v>1131.6659999999999</v>
      </c>
      <c r="N86" s="277">
        <v>1153.4369999999999</v>
      </c>
      <c r="O86" s="277">
        <v>1124.395</v>
      </c>
      <c r="P86" s="277">
        <v>1092.327</v>
      </c>
      <c r="Q86" s="277">
        <v>1059.2180000000001</v>
      </c>
      <c r="R86" s="277">
        <v>1039.3340000000001</v>
      </c>
      <c r="S86" s="277">
        <v>1036.7619999999999</v>
      </c>
      <c r="T86" s="277">
        <v>1045.0250000000001</v>
      </c>
      <c r="U86" s="277">
        <v>1067.2560000000001</v>
      </c>
      <c r="V86" s="277">
        <v>1174.616</v>
      </c>
      <c r="W86" s="277">
        <v>1307.4010000000001</v>
      </c>
      <c r="X86" s="277">
        <v>1265.4449999999999</v>
      </c>
      <c r="Y86" s="277">
        <v>1179.7280000000001</v>
      </c>
      <c r="Z86" s="277">
        <v>1067.797</v>
      </c>
      <c r="AA86" s="277">
        <v>961.54100000000005</v>
      </c>
      <c r="AB86" s="314">
        <f t="shared" si="5"/>
        <v>24223.431</v>
      </c>
    </row>
    <row r="87" spans="2:28" ht="18" customHeight="1">
      <c r="B87" s="312" t="s">
        <v>146</v>
      </c>
      <c r="C87" s="315">
        <v>44871</v>
      </c>
      <c r="D87" s="277">
        <v>956.44200000000001</v>
      </c>
      <c r="E87" s="277">
        <v>883.32899999999995</v>
      </c>
      <c r="F87" s="277">
        <v>836.92200000000003</v>
      </c>
      <c r="G87" s="277">
        <v>823.14800000000002</v>
      </c>
      <c r="H87" s="277">
        <v>829.21299999999997</v>
      </c>
      <c r="I87" s="277">
        <v>865.79300000000001</v>
      </c>
      <c r="J87" s="277">
        <v>927.26300000000003</v>
      </c>
      <c r="K87" s="277">
        <v>1056.136</v>
      </c>
      <c r="L87" s="277">
        <v>1221.0409999999999</v>
      </c>
      <c r="M87" s="277">
        <v>1346.221</v>
      </c>
      <c r="N87" s="277">
        <v>1401.8050000000001</v>
      </c>
      <c r="O87" s="277">
        <v>1396.953</v>
      </c>
      <c r="P87" s="277">
        <v>1384.066</v>
      </c>
      <c r="Q87" s="277">
        <v>1363.047</v>
      </c>
      <c r="R87" s="277">
        <v>1341.625</v>
      </c>
      <c r="S87" s="277">
        <v>1353.546</v>
      </c>
      <c r="T87" s="277">
        <v>1421.2429999999999</v>
      </c>
      <c r="U87" s="277">
        <v>1501.5930000000001</v>
      </c>
      <c r="V87" s="277">
        <v>1468.9490000000001</v>
      </c>
      <c r="W87" s="277">
        <v>1436.4159999999999</v>
      </c>
      <c r="X87" s="277">
        <v>1397.2650000000001</v>
      </c>
      <c r="Y87" s="277">
        <v>1319.249</v>
      </c>
      <c r="Z87" s="277">
        <v>1182.6310000000001</v>
      </c>
      <c r="AA87" s="277">
        <v>1032.854</v>
      </c>
      <c r="AB87" s="314">
        <f t="shared" si="5"/>
        <v>28746.75</v>
      </c>
    </row>
    <row r="88" spans="2:28" ht="18" customHeight="1" thickBot="1">
      <c r="B88" s="316" t="s">
        <v>147</v>
      </c>
      <c r="C88" s="317">
        <v>44906</v>
      </c>
      <c r="D88" s="318">
        <v>1041.6410000000001</v>
      </c>
      <c r="E88" s="318">
        <v>950.64599999999996</v>
      </c>
      <c r="F88" s="318">
        <v>897.471</v>
      </c>
      <c r="G88" s="318">
        <v>876.82299999999998</v>
      </c>
      <c r="H88" s="318">
        <v>877.96</v>
      </c>
      <c r="I88" s="318">
        <v>919.30399999999997</v>
      </c>
      <c r="J88" s="318">
        <v>999.37099999999998</v>
      </c>
      <c r="K88" s="318">
        <v>1112.011</v>
      </c>
      <c r="L88" s="318">
        <v>1283.1389999999999</v>
      </c>
      <c r="M88" s="318">
        <v>1423.3489999999999</v>
      </c>
      <c r="N88" s="318">
        <v>1495.2719999999999</v>
      </c>
      <c r="O88" s="318">
        <v>1507.451</v>
      </c>
      <c r="P88" s="318">
        <v>1486.4259999999999</v>
      </c>
      <c r="Q88" s="318">
        <v>1475.798</v>
      </c>
      <c r="R88" s="318">
        <v>1455.874</v>
      </c>
      <c r="S88" s="318">
        <v>1477.213</v>
      </c>
      <c r="T88" s="318">
        <v>1562.5060000000001</v>
      </c>
      <c r="U88" s="318">
        <v>1585.09</v>
      </c>
      <c r="V88" s="318">
        <v>1541.07</v>
      </c>
      <c r="W88" s="318">
        <v>1522.702</v>
      </c>
      <c r="X88" s="318">
        <v>1496.5260000000001</v>
      </c>
      <c r="Y88" s="318">
        <v>1427.5219999999999</v>
      </c>
      <c r="Z88" s="318">
        <v>1302.1079999999999</v>
      </c>
      <c r="AA88" s="318">
        <v>1154.1089999999999</v>
      </c>
      <c r="AB88" s="319">
        <f t="shared" si="5"/>
        <v>30871.382000000005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2022_GWh</vt:lpstr>
      <vt:lpstr>2022_Proizvodnja_GWh</vt:lpstr>
      <vt:lpstr>2022_Potrošnja_GWh</vt:lpstr>
      <vt:lpstr>Deklarisana_razmjena</vt:lpstr>
      <vt:lpstr>Fizicka_razmjena</vt:lpstr>
      <vt:lpstr>Odstupanje_2022</vt:lpstr>
      <vt:lpstr>Konzum_Statistika_2022</vt:lpstr>
      <vt:lpstr>Konzum_2022</vt:lpstr>
      <vt:lpstr>Konzum_Dani_2022</vt:lpstr>
      <vt:lpstr>'2022_GWh'!Print_Area</vt:lpstr>
      <vt:lpstr>Deklarisana_razmjena!Print_Area</vt:lpstr>
      <vt:lpstr>Fizicka_razmjena!Print_Area</vt:lpstr>
      <vt:lpstr>Konzum_Statistika_2022!Print_Area</vt:lpstr>
      <vt:lpstr>'2022_GWh'!Print_Area_MI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cp:lastPrinted>2023-01-12T14:24:38Z</cp:lastPrinted>
  <dcterms:created xsi:type="dcterms:W3CDTF">2023-01-12T08:50:47Z</dcterms:created>
  <dcterms:modified xsi:type="dcterms:W3CDTF">2023-02-15T08:28:10Z</dcterms:modified>
</cp:coreProperties>
</file>