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p-srv-02\data\Trziste\2018_Bilans\Godišnji izvjestaj\New folder\"/>
    </mc:Choice>
  </mc:AlternateContent>
  <bookViews>
    <workbookView xWindow="0" yWindow="0" windowWidth="28800" windowHeight="12435" firstSheet="2" activeTab="7"/>
  </bookViews>
  <sheets>
    <sheet name="2018_Proizvodnja_GWh" sheetId="1" r:id="rId1"/>
    <sheet name="2018_Potrošnja_GWh" sheetId="2" r:id="rId2"/>
    <sheet name="Deklarisana_razmjena" sheetId="3" r:id="rId3"/>
    <sheet name="Fizicka_razmjena" sheetId="4" r:id="rId4"/>
    <sheet name="Odstupanje_2018" sheetId="5" r:id="rId5"/>
    <sheet name="Konzum_Statistika_2018 " sheetId="6" r:id="rId6"/>
    <sheet name="Konzum_2018" sheetId="8" r:id="rId7"/>
    <sheet name="Konzum_Dani_2018" sheetId="9" r:id="rId8"/>
    <sheet name="2018_GWh" sheetId="10" r:id="rId9"/>
  </sheets>
  <externalReferences>
    <externalReference r:id="rId10"/>
    <externalReference r:id="rId11"/>
  </externalReferences>
  <definedNames>
    <definedName name="\k" localSheetId="8">'2018_GWh'!#REF!</definedName>
    <definedName name="\k" localSheetId="1">#REF!</definedName>
    <definedName name="\k" localSheetId="0">#REF!</definedName>
    <definedName name="\k">#REF!</definedName>
    <definedName name="_Regression_Int" localSheetId="8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8">[2]EPBiH!#REF!</definedName>
    <definedName name="k" localSheetId="1">[2]EPBiH!#REF!</definedName>
    <definedName name="k" localSheetId="0">[2]EPBiH!#REF!</definedName>
    <definedName name="k">[2]EPBiH!#REF!</definedName>
    <definedName name="l" localSheetId="8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8">'2018_GWh'!$A$1:$P$38</definedName>
    <definedName name="_xlnm.Print_Area" localSheetId="2">Deklarisana_razmjena!$A$2:$Q$20</definedName>
    <definedName name="_xlnm.Print_Area" localSheetId="3">Fizicka_razmjena!$A$2:$Q$20</definedName>
    <definedName name="_xlnm.Print_Area" localSheetId="5">'Konzum_Statistika_2018 '!$B$1:$L$16</definedName>
    <definedName name="Print_Area_MI" localSheetId="8">'2018_GWh'!$B$3:$P$38</definedName>
    <definedName name="septembar">[1]EPBiH!$B$245:$Y$274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Q3" i="10" l="1"/>
  <c r="P38" i="10" l="1"/>
  <c r="Q3" i="1" l="1"/>
  <c r="E90" i="9" l="1"/>
  <c r="F90" i="9" s="1"/>
  <c r="G90" i="9" s="1"/>
  <c r="H90" i="9" s="1"/>
  <c r="I90" i="9" s="1"/>
  <c r="J90" i="9" s="1"/>
  <c r="K90" i="9" s="1"/>
  <c r="L90" i="9" s="1"/>
  <c r="M90" i="9" s="1"/>
  <c r="N90" i="9" s="1"/>
  <c r="O90" i="9" s="1"/>
  <c r="P90" i="9" s="1"/>
  <c r="Q90" i="9" s="1"/>
  <c r="R90" i="9" s="1"/>
  <c r="S90" i="9" s="1"/>
  <c r="T90" i="9" s="1"/>
  <c r="U90" i="9" s="1"/>
  <c r="V90" i="9" s="1"/>
  <c r="W90" i="9" s="1"/>
  <c r="X90" i="9" s="1"/>
  <c r="Y90" i="9" s="1"/>
  <c r="Z90" i="9" s="1"/>
  <c r="AA90" i="9" s="1"/>
  <c r="AB90" i="9" s="1"/>
  <c r="D90" i="9"/>
  <c r="AB52" i="9"/>
  <c r="AB51" i="9"/>
  <c r="AB50" i="9"/>
  <c r="AB48" i="9"/>
  <c r="AB47" i="9"/>
  <c r="AB46" i="9"/>
  <c r="AB44" i="9"/>
  <c r="AB43" i="9"/>
  <c r="AB42" i="9"/>
  <c r="AB41" i="9"/>
  <c r="E40" i="9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H17" i="5"/>
  <c r="H16" i="5"/>
  <c r="H15" i="5"/>
  <c r="J15" i="5"/>
  <c r="H14" i="5"/>
  <c r="H13" i="5"/>
  <c r="J13" i="5"/>
  <c r="H12" i="5"/>
  <c r="H11" i="5"/>
  <c r="J11" i="5"/>
  <c r="H10" i="5"/>
  <c r="H9" i="5"/>
  <c r="J9" i="5"/>
  <c r="H8" i="5"/>
  <c r="H7" i="5"/>
  <c r="J7" i="5"/>
  <c r="H6" i="5"/>
  <c r="H5" i="5"/>
  <c r="J5" i="5"/>
  <c r="O17" i="4"/>
  <c r="M17" i="4"/>
  <c r="K17" i="4"/>
  <c r="I17" i="4"/>
  <c r="G17" i="4"/>
  <c r="E17" i="4"/>
  <c r="P16" i="4"/>
  <c r="N16" i="4"/>
  <c r="L16" i="4"/>
  <c r="J16" i="4"/>
  <c r="H16" i="4"/>
  <c r="F16" i="4"/>
  <c r="D16" i="4"/>
  <c r="P18" i="4"/>
  <c r="N18" i="4"/>
  <c r="L18" i="4"/>
  <c r="J18" i="4"/>
  <c r="H18" i="4"/>
  <c r="F18" i="4"/>
  <c r="D18" i="4"/>
  <c r="F16" i="3"/>
  <c r="P14" i="3"/>
  <c r="L14" i="3"/>
  <c r="H14" i="3"/>
  <c r="D14" i="3"/>
  <c r="N14" i="3"/>
  <c r="J14" i="3"/>
  <c r="F14" i="3"/>
  <c r="O14" i="3"/>
  <c r="M14" i="3"/>
  <c r="K14" i="3"/>
  <c r="I14" i="3"/>
  <c r="G14" i="3"/>
  <c r="E14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P16" i="3"/>
  <c r="O16" i="3"/>
  <c r="N16" i="3"/>
  <c r="M16" i="3"/>
  <c r="L16" i="3"/>
  <c r="K16" i="3"/>
  <c r="J16" i="3"/>
  <c r="I16" i="3"/>
  <c r="H16" i="3"/>
  <c r="G16" i="3"/>
  <c r="E16" i="3"/>
  <c r="D16" i="3"/>
  <c r="Q3" i="2"/>
  <c r="N30" i="1"/>
  <c r="L30" i="1"/>
  <c r="J30" i="1"/>
  <c r="H30" i="1"/>
  <c r="F30" i="1"/>
  <c r="D30" i="1"/>
  <c r="O30" i="1"/>
  <c r="M30" i="1"/>
  <c r="K30" i="1"/>
  <c r="I30" i="1"/>
  <c r="G30" i="1"/>
  <c r="E30" i="1"/>
  <c r="P29" i="1"/>
  <c r="P26" i="1"/>
  <c r="P24" i="1"/>
  <c r="N28" i="1"/>
  <c r="L28" i="1"/>
  <c r="J28" i="1"/>
  <c r="H28" i="1"/>
  <c r="F28" i="1"/>
  <c r="D28" i="1"/>
  <c r="P20" i="1"/>
  <c r="P18" i="1"/>
  <c r="P16" i="1"/>
  <c r="P14" i="1"/>
  <c r="M22" i="1"/>
  <c r="I22" i="1"/>
  <c r="E22" i="1"/>
  <c r="O22" i="1"/>
  <c r="K22" i="1"/>
  <c r="P12" i="1"/>
  <c r="P11" i="1"/>
  <c r="P10" i="1"/>
  <c r="P8" i="1"/>
  <c r="P7" i="1"/>
  <c r="AB16" i="9" l="1"/>
  <c r="AB5" i="9"/>
  <c r="AB6" i="9"/>
  <c r="AB7" i="9"/>
  <c r="AB8" i="9"/>
  <c r="AB9" i="9"/>
  <c r="AB10" i="9"/>
  <c r="AB11" i="9"/>
  <c r="AB13" i="9"/>
  <c r="AB15" i="9"/>
  <c r="AB23" i="9"/>
  <c r="AB25" i="9"/>
  <c r="AB27" i="9"/>
  <c r="AB29" i="9"/>
  <c r="AB31" i="9"/>
  <c r="AB33" i="9"/>
  <c r="AB12" i="9"/>
  <c r="AB14" i="9"/>
  <c r="AB24" i="9"/>
  <c r="AB26" i="9"/>
  <c r="AB28" i="9"/>
  <c r="AB30" i="9"/>
  <c r="AB32" i="9"/>
  <c r="AB34" i="9"/>
  <c r="AB45" i="9"/>
  <c r="AB49" i="9"/>
  <c r="AB80" i="9"/>
  <c r="AB59" i="9"/>
  <c r="AB60" i="9"/>
  <c r="AB61" i="9"/>
  <c r="AB62" i="9"/>
  <c r="AB63" i="9"/>
  <c r="AB81" i="9"/>
  <c r="AB82" i="9"/>
  <c r="AB64" i="9"/>
  <c r="AB65" i="9"/>
  <c r="AB66" i="9"/>
  <c r="AB67" i="9"/>
  <c r="AB68" i="9"/>
  <c r="AB69" i="9"/>
  <c r="AB70" i="9"/>
  <c r="AB77" i="9"/>
  <c r="AB78" i="9"/>
  <c r="AB79" i="9"/>
  <c r="AB83" i="9"/>
  <c r="AB84" i="9"/>
  <c r="AB85" i="9"/>
  <c r="AB86" i="9"/>
  <c r="AB87" i="9"/>
  <c r="AB88" i="9"/>
  <c r="J14" i="5"/>
  <c r="J16" i="5"/>
  <c r="J6" i="5"/>
  <c r="J8" i="5"/>
  <c r="J10" i="5"/>
  <c r="J12" i="5"/>
  <c r="E18" i="4"/>
  <c r="I18" i="4"/>
  <c r="M18" i="4"/>
  <c r="E16" i="4"/>
  <c r="G16" i="4"/>
  <c r="I16" i="4"/>
  <c r="K16" i="4"/>
  <c r="M16" i="4"/>
  <c r="O16" i="4"/>
  <c r="D17" i="4"/>
  <c r="F17" i="4"/>
  <c r="H17" i="4"/>
  <c r="J17" i="4"/>
  <c r="L17" i="4"/>
  <c r="N17" i="4"/>
  <c r="P17" i="4"/>
  <c r="G18" i="4"/>
  <c r="K18" i="4"/>
  <c r="O18" i="4"/>
  <c r="K31" i="1"/>
  <c r="D22" i="1"/>
  <c r="F22" i="1"/>
  <c r="H22" i="1"/>
  <c r="J22" i="1"/>
  <c r="L22" i="1"/>
  <c r="N22" i="1"/>
  <c r="P6" i="1"/>
  <c r="G28" i="1"/>
  <c r="I28" i="1"/>
  <c r="I31" i="1" s="1"/>
  <c r="K28" i="1"/>
  <c r="M28" i="1"/>
  <c r="M31" i="1" s="1"/>
  <c r="O28" i="1"/>
  <c r="O31" i="1" s="1"/>
  <c r="E28" i="1"/>
  <c r="P9" i="1"/>
  <c r="P13" i="1"/>
  <c r="P15" i="1"/>
  <c r="P17" i="1"/>
  <c r="P19" i="1"/>
  <c r="P21" i="1"/>
  <c r="G22" i="1"/>
  <c r="P30" i="1"/>
  <c r="P23" i="1"/>
  <c r="P25" i="1"/>
  <c r="P27" i="1"/>
  <c r="J17" i="5" l="1"/>
  <c r="N31" i="1"/>
  <c r="L31" i="1"/>
  <c r="J31" i="1"/>
  <c r="H31" i="1"/>
  <c r="F31" i="1"/>
  <c r="D31" i="1"/>
  <c r="P22" i="1"/>
  <c r="E31" i="1"/>
  <c r="P28" i="1"/>
  <c r="G31" i="1"/>
  <c r="P31" i="1" l="1"/>
</calcChain>
</file>

<file path=xl/comments1.xml><?xml version="1.0" encoding="utf-8"?>
<comments xmlns="http://schemas.openxmlformats.org/spreadsheetml/2006/main">
  <authors>
    <author>Muris Bakalović</author>
  </authors>
  <commentList>
    <comment ref="I10" authorId="0" shapeId="0">
      <text>
        <r>
          <rPr>
            <b/>
            <sz val="9"/>
            <color indexed="81"/>
            <rFont val="Tahoma"/>
            <family val="2"/>
            <charset val="238"/>
          </rPr>
          <t>Muris Bakalović:</t>
        </r>
        <r>
          <rPr>
            <sz val="9"/>
            <color indexed="81"/>
            <rFont val="Tahoma"/>
            <family val="2"/>
            <charset val="238"/>
          </rPr>
          <t xml:space="preserve">
Round</t>
        </r>
      </text>
    </comment>
  </commentList>
</comments>
</file>

<file path=xl/sharedStrings.xml><?xml version="1.0" encoding="utf-8"?>
<sst xmlns="http://schemas.openxmlformats.org/spreadsheetml/2006/main" count="533" uniqueCount="167">
  <si>
    <t>PROIZVODNJA ELEKTRIČNE ENERGIJE NA PRIJENOSNOJ MREŽI</t>
  </si>
  <si>
    <t xml:space="preserve"> </t>
  </si>
  <si>
    <t>PROIZVODNJA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</si>
  <si>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</si>
  <si>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</si>
  <si>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</si>
  <si>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</si>
  <si>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</si>
  <si>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</si>
  <si>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</si>
  <si>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</si>
  <si>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</si>
  <si>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</si>
  <si>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</si>
  <si>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</si>
  <si>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</si>
  <si>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</si>
  <si>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</si>
  <si>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</si>
  <si>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</si>
  <si>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</si>
  <si>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</si>
  <si>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</si>
  <si>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</si>
  <si>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</si>
  <si>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</si>
  <si>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</si>
  <si>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</si>
  <si>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</si>
  <si>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</si>
  <si>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</si>
  <si>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</si>
  <si>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</si>
  <si>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</si>
  <si>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</si>
  <si>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</si>
  <si>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</si>
  <si>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</si>
  <si>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</si>
  <si>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</si>
  <si>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</si>
  <si>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</si>
  <si>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</si>
  <si>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</si>
  <si>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VJETROELEKTRANE</t>
  </si>
  <si>
    <t>HE</t>
  </si>
  <si>
    <t>TE</t>
  </si>
  <si>
    <t>VE</t>
  </si>
  <si>
    <t>Ukupno</t>
  </si>
  <si>
    <t>Potrošnja električne energije na prijenosnoj mreži</t>
  </si>
  <si>
    <t xml:space="preserve"> POTROŠNJA</t>
  </si>
  <si>
    <t>Preuzimanje sa prijenosne mreže</t>
  </si>
  <si>
    <t>Distribucija</t>
  </si>
  <si>
    <t>Direktni potrošači</t>
  </si>
  <si>
    <t>Elektrane - vlastita potrošnja</t>
  </si>
  <si>
    <t>Pumpni rad - PHE Čapljina</t>
  </si>
  <si>
    <t>ALUMINIJ TRADE</t>
  </si>
  <si>
    <t>Vlastita potrošnja elektrana</t>
  </si>
  <si>
    <t>Pumpni rad</t>
  </si>
  <si>
    <t>DEKLARISANI PROGRAM RAZMJENE BIH SA SUSJEDNIM EES</t>
  </si>
  <si>
    <t>DEKLARISANA  RAZMJENA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</si>
  <si>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</si>
  <si>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</si>
  <si>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</si>
  <si>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</si>
  <si>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</si>
  <si>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</si>
  <si>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</si>
  <si>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</si>
  <si>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</si>
  <si>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</si>
  <si>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</si>
  <si>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Bilans BIH  (2) - (1)</t>
  </si>
  <si>
    <t>Bilans HR (HEP-OPS)</t>
  </si>
  <si>
    <t>Bilans SR (EMS)</t>
  </si>
  <si>
    <t>Bilans CG (EPCG)</t>
  </si>
  <si>
    <t>Tranzit</t>
  </si>
  <si>
    <t>Unutrašnja trgovina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</si>
  <si>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</si>
  <si>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</si>
  <si>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</si>
  <si>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</si>
  <si>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</si>
  <si>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</si>
  <si>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</si>
  <si>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Odstupanje ees BiH prema interkonekciji u 2018. godini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</si>
  <si>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</si>
  <si>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</si>
  <si>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</si>
  <si>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</si>
  <si>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</si>
  <si>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</si>
  <si>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</si>
  <si>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</si>
  <si>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Januar</t>
  </si>
  <si>
    <t>Februar</t>
  </si>
  <si>
    <t>Mart</t>
  </si>
  <si>
    <t>April</t>
  </si>
  <si>
    <t>Maj</t>
  </si>
  <si>
    <t>Juni</t>
  </si>
  <si>
    <t>Juli</t>
  </si>
  <si>
    <t>August</t>
  </si>
  <si>
    <t>Septembar</t>
  </si>
  <si>
    <t>Oktobar</t>
  </si>
  <si>
    <t>Novembar</t>
  </si>
  <si>
    <t>Decembar</t>
  </si>
  <si>
    <t>Podaci o karakterističnoj satnoj i dnevnoj potrošnji u 2018.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</si>
  <si>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</si>
  <si>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</si>
  <si>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</si>
  <si>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</si>
  <si>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</si>
  <si>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</si>
  <si>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Dan</t>
  </si>
  <si>
    <t>Sat</t>
  </si>
  <si>
    <t>BILANS ELEKTRIČNE ENERGIJE NA PRIJENOSNOJ MREŽI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</si>
  <si>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</si>
  <si>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</si>
  <si>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</si>
  <si>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</si>
  <si>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</si>
  <si>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Prijem električne energije od susjednih EES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</si>
  <si>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</si>
  <si>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</si>
  <si>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</si>
  <si>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</si>
  <si>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</si>
  <si>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</si>
  <si>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</si>
  <si>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</si>
  <si>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t>(10)</t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</si>
  <si>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</si>
  <si>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</si>
  <si>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(11)</t>
  </si>
  <si>
    <t>Ditsributivne kompanije</t>
  </si>
  <si>
    <t>(12)</t>
  </si>
  <si>
    <t xml:space="preserve">Direktno priključeni potrošači 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</si>
  <si>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</si>
  <si>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</si>
  <si>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</si>
  <si>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Isporuka električne energije za susjedne EES</t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</si>
  <si>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</si>
  <si>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</si>
  <si>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</si>
  <si>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</si>
  <si>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</si>
  <si>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</si>
  <si>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</si>
  <si>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(15..17)</t>
    </r>
  </si>
  <si>
    <t>(19)</t>
  </si>
  <si>
    <t>(20)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</si>
  <si>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</si>
  <si>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</si>
  <si>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</si>
  <si>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b/>
        <sz val="10"/>
        <color indexed="8"/>
        <rFont val="Times New Roman"/>
        <family val="1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</si>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</sst>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_);\(#,##0.0\)"/>
    <numFmt numFmtId="165" formatCode="0.0"/>
    <numFmt numFmtId="166" formatCode="#,##0.0"/>
    <numFmt numFmtId="169" formatCode="dd/mm/yyyy/"/>
    <numFmt numFmtId="172" formatCode="[$-409]d\-mmm\-yy;@"/>
    <numFmt numFmtId="173" formatCode="#\ ###\ ###\ ##0"/>
    <numFmt numFmtId="174" formatCode="dd\-mm\-yyyy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Arial"/>
      <family val="2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0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164" fontId="13" fillId="0" borderId="0"/>
    <xf numFmtId="9" fontId="1" fillId="0" borderId="0" applyFont="0" applyFill="0" applyBorder="0" applyAlignment="0" applyProtection="0"/>
    <xf numFmtId="0" fontId="22" fillId="0" borderId="0"/>
    <xf numFmtId="0" fontId="25" fillId="0" borderId="0"/>
    <xf numFmtId="1" fontId="29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left" indent="1"/>
    </xf>
    <xf numFmtId="3" fontId="4" fillId="0" borderId="2" xfId="1" applyNumberFormat="1" applyFont="1" applyFill="1" applyBorder="1" applyProtection="1"/>
    <xf numFmtId="3" fontId="8" fillId="0" borderId="2" xfId="1" applyNumberFormat="1" applyFont="1" applyFill="1" applyBorder="1" applyProtection="1"/>
    <xf numFmtId="3" fontId="8" fillId="3" borderId="2" xfId="1" applyNumberFormat="1" applyFont="1" applyFill="1" applyBorder="1" applyProtection="1"/>
    <xf numFmtId="165" fontId="8" fillId="3" borderId="11" xfId="1" applyNumberFormat="1" applyFont="1" applyFill="1" applyBorder="1" applyProtection="1"/>
    <xf numFmtId="10" fontId="8" fillId="3" borderId="11" xfId="1" applyNumberFormat="1" applyFont="1" applyFill="1" applyBorder="1" applyProtection="1"/>
    <xf numFmtId="0" fontId="8" fillId="0" borderId="12" xfId="1" applyFont="1" applyFill="1" applyBorder="1" applyAlignment="1" applyProtection="1">
      <alignment horizontal="left" indent="1"/>
    </xf>
    <xf numFmtId="3" fontId="8" fillId="0" borderId="13" xfId="1" applyNumberFormat="1" applyFont="1" applyFill="1" applyBorder="1" applyProtection="1"/>
    <xf numFmtId="3" fontId="4" fillId="0" borderId="13" xfId="1" applyNumberFormat="1" applyFont="1" applyFill="1" applyBorder="1" applyProtection="1"/>
    <xf numFmtId="3" fontId="8" fillId="3" borderId="13" xfId="1" applyNumberFormat="1" applyFont="1" applyFill="1" applyBorder="1" applyProtection="1"/>
    <xf numFmtId="165" fontId="8" fillId="3" borderId="14" xfId="1" applyNumberFormat="1" applyFont="1" applyFill="1" applyBorder="1" applyProtection="1"/>
    <xf numFmtId="10" fontId="8" fillId="3" borderId="14" xfId="1" applyNumberFormat="1" applyFont="1" applyFill="1" applyBorder="1" applyProtection="1"/>
    <xf numFmtId="0" fontId="8" fillId="0" borderId="15" xfId="1" applyFont="1" applyFill="1" applyBorder="1" applyAlignment="1" applyProtection="1">
      <alignment horizontal="left" indent="1"/>
    </xf>
    <xf numFmtId="3" fontId="4" fillId="0" borderId="16" xfId="1" applyNumberFormat="1" applyFont="1" applyFill="1" applyBorder="1" applyProtection="1"/>
    <xf numFmtId="3" fontId="8" fillId="0" borderId="16" xfId="1" applyNumberFormat="1" applyFont="1" applyFill="1" applyBorder="1" applyProtection="1"/>
    <xf numFmtId="3" fontId="8" fillId="3" borderId="16" xfId="1" applyNumberFormat="1" applyFont="1" applyFill="1" applyBorder="1" applyProtection="1"/>
    <xf numFmtId="165" fontId="8" fillId="3" borderId="17" xfId="1" applyNumberFormat="1" applyFont="1" applyFill="1" applyBorder="1" applyProtection="1"/>
    <xf numFmtId="10" fontId="8" fillId="3" borderId="17" xfId="1" applyNumberFormat="1" applyFont="1" applyFill="1" applyBorder="1" applyProtection="1"/>
    <xf numFmtId="165" fontId="8" fillId="0" borderId="14" xfId="1" applyNumberFormat="1" applyFont="1" applyFill="1" applyBorder="1" applyProtection="1"/>
    <xf numFmtId="10" fontId="8" fillId="0" borderId="14" xfId="1" applyNumberFormat="1" applyFont="1" applyFill="1" applyBorder="1" applyProtection="1"/>
    <xf numFmtId="3" fontId="4" fillId="3" borderId="13" xfId="1" applyNumberFormat="1" applyFont="1" applyFill="1" applyBorder="1" applyProtection="1"/>
    <xf numFmtId="165" fontId="4" fillId="0" borderId="14" xfId="1" applyNumberFormat="1" applyFont="1" applyFill="1" applyBorder="1" applyProtection="1"/>
    <xf numFmtId="10" fontId="4" fillId="0" borderId="14" xfId="1" applyNumberFormat="1" applyFont="1" applyFill="1" applyBorder="1" applyProtection="1"/>
    <xf numFmtId="3" fontId="4" fillId="3" borderId="13" xfId="1" applyNumberFormat="1" applyFont="1" applyFill="1" applyBorder="1" applyAlignment="1" applyProtection="1">
      <alignment horizontal="right"/>
    </xf>
    <xf numFmtId="3" fontId="8" fillId="0" borderId="18" xfId="1" applyNumberFormat="1" applyFont="1" applyFill="1" applyBorder="1" applyProtection="1"/>
    <xf numFmtId="164" fontId="9" fillId="2" borderId="7" xfId="2" applyFont="1" applyFill="1" applyBorder="1" applyAlignment="1" applyProtection="1">
      <alignment horizontal="left"/>
      <protection locked="0"/>
    </xf>
    <xf numFmtId="166" fontId="9" fillId="2" borderId="16" xfId="2" applyNumberFormat="1" applyFont="1" applyFill="1" applyBorder="1" applyAlignment="1" applyProtection="1">
      <alignment horizontal="right"/>
      <protection locked="0"/>
    </xf>
    <xf numFmtId="165" fontId="9" fillId="2" borderId="16" xfId="2" applyNumberFormat="1" applyFont="1" applyFill="1" applyBorder="1" applyAlignment="1" applyProtection="1">
      <alignment horizontal="right"/>
      <protection locked="0"/>
    </xf>
    <xf numFmtId="165" fontId="9" fillId="2" borderId="9" xfId="2" applyNumberFormat="1" applyFont="1" applyFill="1" applyBorder="1" applyAlignment="1" applyProtection="1">
      <alignment horizontal="right"/>
      <protection locked="0"/>
    </xf>
    <xf numFmtId="165" fontId="9" fillId="2" borderId="0" xfId="2" applyNumberFormat="1" applyFont="1" applyFill="1" applyBorder="1" applyAlignment="1" applyProtection="1">
      <alignment horizontal="right"/>
      <protection locked="0"/>
    </xf>
    <xf numFmtId="10" fontId="9" fillId="2" borderId="19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165" fontId="8" fillId="0" borderId="17" xfId="1" applyNumberFormat="1" applyFont="1" applyFill="1" applyBorder="1" applyProtection="1"/>
    <xf numFmtId="10" fontId="8" fillId="0" borderId="17" xfId="1" applyNumberFormat="1" applyFont="1" applyFill="1" applyBorder="1" applyProtection="1"/>
    <xf numFmtId="3" fontId="8" fillId="0" borderId="20" xfId="1" applyNumberFormat="1" applyFont="1" applyFill="1" applyBorder="1" applyProtection="1"/>
    <xf numFmtId="164" fontId="9" fillId="2" borderId="21" xfId="2" applyFont="1" applyFill="1" applyBorder="1" applyAlignment="1" applyProtection="1">
      <alignment horizontal="left"/>
      <protection locked="0"/>
    </xf>
    <xf numFmtId="166" fontId="9" fillId="2" borderId="22" xfId="2" applyNumberFormat="1" applyFont="1" applyFill="1" applyBorder="1" applyAlignment="1" applyProtection="1">
      <alignment horizontal="right"/>
      <protection locked="0"/>
    </xf>
    <xf numFmtId="165" fontId="9" fillId="2" borderId="22" xfId="2" applyNumberFormat="1" applyFont="1" applyFill="1" applyBorder="1" applyAlignment="1" applyProtection="1">
      <alignment horizontal="right"/>
      <protection locked="0"/>
    </xf>
    <xf numFmtId="165" fontId="9" fillId="2" borderId="23" xfId="2" applyNumberFormat="1" applyFont="1" applyFill="1" applyBorder="1" applyAlignment="1" applyProtection="1">
      <alignment horizontal="right"/>
      <protection locked="0"/>
    </xf>
    <xf numFmtId="165" fontId="9" fillId="2" borderId="24" xfId="2" applyNumberFormat="1" applyFont="1" applyFill="1" applyBorder="1" applyAlignment="1" applyProtection="1">
      <alignment horizontal="right"/>
      <protection locked="0"/>
    </xf>
    <xf numFmtId="0" fontId="8" fillId="0" borderId="25" xfId="1" applyFont="1" applyFill="1" applyBorder="1" applyAlignment="1" applyProtection="1">
      <alignment horizontal="left" indent="1"/>
    </xf>
    <xf numFmtId="3" fontId="8" fillId="0" borderId="26" xfId="1" applyNumberFormat="1" applyFont="1" applyFill="1" applyBorder="1" applyProtection="1"/>
    <xf numFmtId="3" fontId="4" fillId="0" borderId="26" xfId="1" applyNumberFormat="1" applyFont="1" applyFill="1" applyBorder="1" applyProtection="1"/>
    <xf numFmtId="3" fontId="8" fillId="3" borderId="26" xfId="1" applyNumberFormat="1" applyFont="1" applyFill="1" applyBorder="1" applyProtection="1"/>
    <xf numFmtId="165" fontId="8" fillId="3" borderId="27" xfId="1" applyNumberFormat="1" applyFont="1" applyFill="1" applyBorder="1" applyProtection="1"/>
    <xf numFmtId="0" fontId="1" fillId="0" borderId="0" xfId="1" applyBorder="1"/>
    <xf numFmtId="10" fontId="9" fillId="2" borderId="28" xfId="2" applyNumberFormat="1" applyFont="1" applyFill="1" applyBorder="1" applyAlignment="1" applyProtection="1">
      <alignment horizontal="right"/>
      <protection locked="0"/>
    </xf>
    <xf numFmtId="164" fontId="9" fillId="2" borderId="29" xfId="2" applyFont="1" applyFill="1" applyBorder="1" applyAlignment="1" applyProtection="1">
      <alignment horizontal="left"/>
      <protection locked="0"/>
    </xf>
    <xf numFmtId="166" fontId="9" fillId="2" borderId="30" xfId="2" applyNumberFormat="1" applyFont="1" applyFill="1" applyBorder="1" applyAlignment="1" applyProtection="1">
      <alignment horizontal="right"/>
      <protection locked="0"/>
    </xf>
    <xf numFmtId="166" fontId="9" fillId="2" borderId="31" xfId="2" applyNumberFormat="1" applyFont="1" applyFill="1" applyBorder="1" applyAlignment="1" applyProtection="1">
      <alignment horizontal="right"/>
      <protection locked="0"/>
    </xf>
    <xf numFmtId="165" fontId="9" fillId="2" borderId="31" xfId="2" applyNumberFormat="1" applyFont="1" applyFill="1" applyBorder="1" applyAlignment="1" applyProtection="1">
      <alignment horizontal="right"/>
      <protection locked="0"/>
    </xf>
    <xf numFmtId="165" fontId="9" fillId="2" borderId="32" xfId="2" applyNumberFormat="1" applyFont="1" applyFill="1" applyBorder="1" applyAlignment="1" applyProtection="1">
      <alignment horizontal="right"/>
      <protection locked="0"/>
    </xf>
    <xf numFmtId="165" fontId="9" fillId="2" borderId="33" xfId="2" applyNumberFormat="1" applyFont="1" applyFill="1" applyBorder="1" applyAlignment="1" applyProtection="1">
      <alignment horizontal="right"/>
      <protection locked="0"/>
    </xf>
    <xf numFmtId="10" fontId="9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0" fontId="9" fillId="0" borderId="34" xfId="1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/>
    </xf>
    <xf numFmtId="0" fontId="7" fillId="0" borderId="35" xfId="1" applyFont="1" applyFill="1" applyBorder="1" applyAlignment="1" applyProtection="1">
      <alignment horizontal="center"/>
    </xf>
    <xf numFmtId="0" fontId="7" fillId="0" borderId="9" xfId="1" applyFont="1" applyFill="1" applyBorder="1" applyAlignment="1" applyProtection="1">
      <alignment horizontal="center"/>
    </xf>
    <xf numFmtId="0" fontId="1" fillId="0" borderId="36" xfId="1" applyBorder="1"/>
    <xf numFmtId="166" fontId="9" fillId="2" borderId="37" xfId="2" applyNumberFormat="1" applyFont="1" applyFill="1" applyBorder="1" applyProtection="1"/>
    <xf numFmtId="166" fontId="9" fillId="2" borderId="35" xfId="2" applyNumberFormat="1" applyFont="1" applyFill="1" applyBorder="1" applyProtection="1"/>
    <xf numFmtId="0" fontId="4" fillId="0" borderId="38" xfId="1" applyFont="1" applyFill="1" applyBorder="1" applyAlignment="1" applyProtection="1">
      <alignment horizontal="left" indent="1"/>
    </xf>
    <xf numFmtId="166" fontId="8" fillId="0" borderId="39" xfId="1" applyNumberFormat="1" applyFont="1" applyFill="1" applyBorder="1" applyProtection="1"/>
    <xf numFmtId="166" fontId="8" fillId="0" borderId="40" xfId="1" applyNumberFormat="1" applyFont="1" applyFill="1" applyBorder="1" applyProtection="1"/>
    <xf numFmtId="10" fontId="8" fillId="0" borderId="40" xfId="1" applyNumberFormat="1" applyFont="1" applyFill="1" applyBorder="1" applyProtection="1"/>
    <xf numFmtId="0" fontId="4" fillId="0" borderId="41" xfId="1" applyFont="1" applyFill="1" applyBorder="1" applyAlignment="1" applyProtection="1">
      <alignment horizontal="left" indent="1"/>
    </xf>
    <xf numFmtId="166" fontId="8" fillId="0" borderId="5" xfId="1" applyNumberFormat="1" applyFont="1" applyFill="1" applyBorder="1" applyProtection="1"/>
    <xf numFmtId="166" fontId="8" fillId="0" borderId="42" xfId="1" applyNumberFormat="1" applyFont="1" applyFill="1" applyBorder="1" applyProtection="1"/>
    <xf numFmtId="10" fontId="8" fillId="0" borderId="42" xfId="1" applyNumberFormat="1" applyFont="1" applyFill="1" applyBorder="1" applyProtection="1"/>
    <xf numFmtId="0" fontId="4" fillId="0" borderId="43" xfId="1" applyFont="1" applyFill="1" applyBorder="1" applyAlignment="1" applyProtection="1">
      <alignment horizontal="left" indent="1"/>
    </xf>
    <xf numFmtId="166" fontId="8" fillId="0" borderId="44" xfId="1" applyNumberFormat="1" applyFont="1" applyFill="1" applyBorder="1" applyProtection="1"/>
    <xf numFmtId="166" fontId="8" fillId="0" borderId="36" xfId="1" applyNumberFormat="1" applyFont="1" applyFill="1" applyBorder="1" applyProtection="1"/>
    <xf numFmtId="10" fontId="8" fillId="0" borderId="36" xfId="1" applyNumberFormat="1" applyFont="1" applyFill="1" applyBorder="1" applyProtection="1"/>
    <xf numFmtId="166" fontId="8" fillId="0" borderId="13" xfId="1" applyNumberFormat="1" applyFont="1" applyFill="1" applyBorder="1" applyProtection="1"/>
    <xf numFmtId="166" fontId="8" fillId="0" borderId="3" xfId="1" applyNumberFormat="1" applyFont="1" applyFill="1" applyBorder="1" applyProtection="1"/>
    <xf numFmtId="10" fontId="8" fillId="0" borderId="3" xfId="1" applyNumberFormat="1" applyFont="1" applyFill="1" applyBorder="1" applyProtection="1"/>
    <xf numFmtId="166" fontId="8" fillId="0" borderId="45" xfId="1" applyNumberFormat="1" applyFont="1" applyFill="1" applyBorder="1" applyProtection="1"/>
    <xf numFmtId="10" fontId="8" fillId="0" borderId="45" xfId="1" applyNumberFormat="1" applyFont="1" applyFill="1" applyBorder="1" applyProtection="1"/>
    <xf numFmtId="10" fontId="9" fillId="2" borderId="9" xfId="2" applyNumberFormat="1" applyFont="1" applyFill="1" applyBorder="1" applyProtection="1"/>
    <xf numFmtId="166" fontId="1" fillId="0" borderId="0" xfId="1" applyNumberFormat="1"/>
    <xf numFmtId="164" fontId="11" fillId="0" borderId="0" xfId="3" applyFont="1"/>
    <xf numFmtId="49" fontId="11" fillId="0" borderId="0" xfId="3" applyNumberFormat="1" applyFont="1"/>
    <xf numFmtId="164" fontId="14" fillId="0" borderId="0" xfId="3" applyFont="1" applyAlignment="1"/>
    <xf numFmtId="164" fontId="11" fillId="0" borderId="0" xfId="3" applyFont="1" applyAlignment="1"/>
    <xf numFmtId="49" fontId="11" fillId="0" borderId="37" xfId="3" applyNumberFormat="1" applyFont="1" applyBorder="1"/>
    <xf numFmtId="164" fontId="11" fillId="0" borderId="37" xfId="3" applyFont="1" applyBorder="1"/>
    <xf numFmtId="164" fontId="11" fillId="0" borderId="0" xfId="3" applyFont="1" applyBorder="1"/>
    <xf numFmtId="164" fontId="11" fillId="0" borderId="36" xfId="3" applyFont="1" applyBorder="1"/>
    <xf numFmtId="164" fontId="16" fillId="5" borderId="46" xfId="3" applyFont="1" applyFill="1" applyBorder="1" applyAlignment="1">
      <alignment horizontal="center" vertical="center"/>
    </xf>
    <xf numFmtId="164" fontId="16" fillId="5" borderId="47" xfId="3" applyFont="1" applyFill="1" applyBorder="1" applyAlignment="1">
      <alignment horizontal="center" vertical="center"/>
    </xf>
    <xf numFmtId="164" fontId="16" fillId="5" borderId="48" xfId="3" applyFont="1" applyFill="1" applyBorder="1" applyAlignment="1">
      <alignment horizontal="center" vertical="center"/>
    </xf>
    <xf numFmtId="1" fontId="16" fillId="5" borderId="49" xfId="3" applyNumberFormat="1" applyFont="1" applyFill="1" applyBorder="1" applyAlignment="1">
      <alignment horizontal="center" vertical="center"/>
    </xf>
    <xf numFmtId="164" fontId="16" fillId="0" borderId="0" xfId="3" applyFont="1" applyBorder="1" applyAlignment="1">
      <alignment horizontal="center" vertical="center"/>
    </xf>
    <xf numFmtId="49" fontId="16" fillId="0" borderId="0" xfId="3" applyNumberFormat="1" applyFont="1" applyBorder="1" applyAlignment="1">
      <alignment horizontal="center" vertical="center"/>
    </xf>
    <xf numFmtId="164" fontId="18" fillId="0" borderId="50" xfId="3" applyFont="1" applyBorder="1" applyAlignment="1">
      <alignment horizontal="center" vertical="center"/>
    </xf>
    <xf numFmtId="164" fontId="18" fillId="0" borderId="51" xfId="3" applyFont="1" applyBorder="1" applyAlignment="1">
      <alignment horizontal="center" vertical="center"/>
    </xf>
    <xf numFmtId="164" fontId="11" fillId="0" borderId="15" xfId="3" applyFont="1" applyBorder="1"/>
    <xf numFmtId="164" fontId="14" fillId="0" borderId="0" xfId="3" applyFont="1" applyBorder="1" applyAlignment="1">
      <alignment horizontal="center" vertical="center"/>
    </xf>
    <xf numFmtId="49" fontId="19" fillId="0" borderId="52" xfId="3" applyNumberFormat="1" applyFont="1" applyFill="1" applyBorder="1" applyAlignment="1" applyProtection="1">
      <alignment horizontal="left" vertical="center" indent="1"/>
    </xf>
    <xf numFmtId="164" fontId="19" fillId="0" borderId="53" xfId="3" applyFont="1" applyFill="1" applyBorder="1" applyAlignment="1" applyProtection="1">
      <alignment horizontal="left" vertical="center"/>
    </xf>
    <xf numFmtId="166" fontId="11" fillId="0" borderId="54" xfId="3" applyNumberFormat="1" applyFont="1" applyBorder="1" applyAlignment="1">
      <alignment horizontal="right" vertical="center"/>
    </xf>
    <xf numFmtId="166" fontId="11" fillId="0" borderId="55" xfId="3" applyNumberFormat="1" applyFont="1" applyBorder="1" applyAlignment="1">
      <alignment horizontal="right" vertical="center"/>
    </xf>
    <xf numFmtId="166" fontId="11" fillId="0" borderId="56" xfId="3" applyNumberFormat="1" applyFont="1" applyBorder="1" applyAlignment="1">
      <alignment horizontal="right" vertical="center"/>
    </xf>
    <xf numFmtId="10" fontId="11" fillId="0" borderId="0" xfId="4" applyNumberFormat="1" applyFont="1"/>
    <xf numFmtId="3" fontId="14" fillId="0" borderId="0" xfId="3" applyNumberFormat="1" applyFont="1" applyBorder="1" applyAlignment="1">
      <alignment horizontal="center" vertical="center"/>
    </xf>
    <xf numFmtId="49" fontId="19" fillId="0" borderId="15" xfId="3" applyNumberFormat="1" applyFont="1" applyFill="1" applyBorder="1" applyAlignment="1" applyProtection="1">
      <alignment horizontal="left" vertical="center" indent="1"/>
    </xf>
    <xf numFmtId="164" fontId="19" fillId="0" borderId="43" xfId="3" applyFont="1" applyFill="1" applyBorder="1" applyAlignment="1" applyProtection="1">
      <alignment horizontal="left" vertical="center"/>
    </xf>
    <xf numFmtId="166" fontId="11" fillId="0" borderId="44" xfId="3" applyNumberFormat="1" applyFont="1" applyBorder="1" applyAlignment="1">
      <alignment horizontal="right" vertical="center"/>
    </xf>
    <xf numFmtId="166" fontId="11" fillId="0" borderId="41" xfId="3" applyNumberFormat="1" applyFont="1" applyBorder="1" applyAlignment="1">
      <alignment horizontal="right" vertical="center"/>
    </xf>
    <xf numFmtId="166" fontId="11" fillId="0" borderId="42" xfId="3" applyNumberFormat="1" applyFont="1" applyBorder="1" applyAlignment="1">
      <alignment horizontal="right" vertical="center"/>
    </xf>
    <xf numFmtId="49" fontId="19" fillId="0" borderId="57" xfId="3" applyNumberFormat="1" applyFont="1" applyFill="1" applyBorder="1" applyAlignment="1" applyProtection="1">
      <alignment horizontal="left" vertical="center" indent="1"/>
    </xf>
    <xf numFmtId="49" fontId="20" fillId="5" borderId="19" xfId="3" applyNumberFormat="1" applyFont="1" applyFill="1" applyBorder="1" applyAlignment="1" applyProtection="1">
      <alignment horizontal="center" vertical="center"/>
    </xf>
    <xf numFmtId="164" fontId="20" fillId="5" borderId="50" xfId="3" applyFont="1" applyFill="1" applyBorder="1" applyAlignment="1" applyProtection="1">
      <alignment vertical="center"/>
    </xf>
    <xf numFmtId="166" fontId="14" fillId="5" borderId="8" xfId="3" applyNumberFormat="1" applyFont="1" applyFill="1" applyBorder="1" applyAlignment="1">
      <alignment horizontal="right" vertical="center"/>
    </xf>
    <xf numFmtId="166" fontId="14" fillId="5" borderId="50" xfId="3" applyNumberFormat="1" applyFont="1" applyFill="1" applyBorder="1" applyAlignment="1">
      <alignment horizontal="right" vertical="center"/>
    </xf>
    <xf numFmtId="166" fontId="14" fillId="5" borderId="51" xfId="3" applyNumberFormat="1" applyFont="1" applyFill="1" applyBorder="1" applyAlignment="1">
      <alignment horizontal="right" vertical="center"/>
    </xf>
    <xf numFmtId="3" fontId="14" fillId="3" borderId="0" xfId="3" applyNumberFormat="1" applyFont="1" applyFill="1" applyBorder="1" applyAlignment="1">
      <alignment horizontal="center" vertical="center"/>
    </xf>
    <xf numFmtId="49" fontId="20" fillId="5" borderId="57" xfId="3" applyNumberFormat="1" applyFont="1" applyFill="1" applyBorder="1" applyAlignment="1" applyProtection="1">
      <alignment horizontal="center" vertical="center"/>
    </xf>
    <xf numFmtId="164" fontId="20" fillId="5" borderId="58" xfId="3" applyFont="1" applyFill="1" applyBorder="1" applyAlignment="1" applyProtection="1">
      <alignment vertical="center"/>
    </xf>
    <xf numFmtId="166" fontId="14" fillId="5" borderId="59" xfId="3" applyNumberFormat="1" applyFont="1" applyFill="1" applyBorder="1" applyAlignment="1">
      <alignment horizontal="right" vertical="center"/>
    </xf>
    <xf numFmtId="166" fontId="14" fillId="5" borderId="58" xfId="3" applyNumberFormat="1" applyFont="1" applyFill="1" applyBorder="1" applyAlignment="1">
      <alignment horizontal="right" vertical="center"/>
    </xf>
    <xf numFmtId="166" fontId="14" fillId="5" borderId="36" xfId="3" applyNumberFormat="1" applyFont="1" applyFill="1" applyBorder="1" applyAlignment="1">
      <alignment horizontal="right" vertical="center"/>
    </xf>
    <xf numFmtId="49" fontId="20" fillId="5" borderId="30" xfId="3" applyNumberFormat="1" applyFont="1" applyFill="1" applyBorder="1" applyAlignment="1" applyProtection="1">
      <alignment horizontal="center" vertical="center"/>
    </xf>
    <xf numFmtId="164" fontId="20" fillId="5" borderId="60" xfId="3" applyFont="1" applyFill="1" applyBorder="1" applyAlignment="1" applyProtection="1">
      <alignment vertical="center"/>
    </xf>
    <xf numFmtId="166" fontId="14" fillId="5" borderId="61" xfId="3" applyNumberFormat="1" applyFont="1" applyFill="1" applyBorder="1" applyAlignment="1">
      <alignment horizontal="right" vertical="center"/>
    </xf>
    <xf numFmtId="166" fontId="14" fillId="5" borderId="33" xfId="3" applyNumberFormat="1" applyFont="1" applyFill="1" applyBorder="1" applyAlignment="1">
      <alignment horizontal="right" vertical="center"/>
    </xf>
    <xf numFmtId="166" fontId="14" fillId="0" borderId="62" xfId="3" applyNumberFormat="1" applyFont="1" applyBorder="1" applyAlignment="1">
      <alignment horizontal="right" vertical="center"/>
    </xf>
    <xf numFmtId="164" fontId="20" fillId="6" borderId="30" xfId="3" applyFont="1" applyFill="1" applyBorder="1" applyAlignment="1" applyProtection="1">
      <alignment vertical="center"/>
    </xf>
    <xf numFmtId="164" fontId="20" fillId="6" borderId="60" xfId="3" applyFont="1" applyFill="1" applyBorder="1" applyAlignment="1" applyProtection="1">
      <alignment vertical="center"/>
    </xf>
    <xf numFmtId="166" fontId="14" fillId="6" borderId="61" xfId="3" applyNumberFormat="1" applyFont="1" applyFill="1" applyBorder="1" applyAlignment="1">
      <alignment horizontal="right" vertical="center"/>
    </xf>
    <xf numFmtId="166" fontId="14" fillId="6" borderId="32" xfId="3" applyNumberFormat="1" applyFont="1" applyFill="1" applyBorder="1" applyAlignment="1">
      <alignment horizontal="right" vertical="center"/>
    </xf>
    <xf numFmtId="166" fontId="14" fillId="6" borderId="8" xfId="3" applyNumberFormat="1" applyFont="1" applyFill="1" applyBorder="1" applyAlignment="1">
      <alignment horizontal="right" vertical="center"/>
    </xf>
    <xf numFmtId="166" fontId="14" fillId="6" borderId="9" xfId="3" applyNumberFormat="1" applyFont="1" applyFill="1" applyBorder="1" applyAlignment="1">
      <alignment horizontal="right" vertical="center"/>
    </xf>
    <xf numFmtId="49" fontId="11" fillId="0" borderId="0" xfId="3" applyNumberFormat="1" applyFont="1" applyAlignment="1"/>
    <xf numFmtId="3" fontId="10" fillId="0" borderId="0" xfId="3" applyNumberFormat="1" applyFont="1"/>
    <xf numFmtId="0" fontId="22" fillId="0" borderId="0" xfId="5"/>
    <xf numFmtId="0" fontId="1" fillId="0" borderId="0" xfId="5" applyFont="1"/>
    <xf numFmtId="0" fontId="23" fillId="0" borderId="0" xfId="5" applyFont="1" applyAlignment="1">
      <alignment horizontal="center"/>
    </xf>
    <xf numFmtId="0" fontId="23" fillId="0" borderId="16" xfId="5" applyFont="1" applyBorder="1" applyAlignment="1">
      <alignment horizontal="center" wrapText="1"/>
    </xf>
    <xf numFmtId="0" fontId="23" fillId="0" borderId="0" xfId="5" applyFont="1" applyBorder="1" applyAlignment="1">
      <alignment horizontal="center" wrapText="1"/>
    </xf>
    <xf numFmtId="0" fontId="23" fillId="0" borderId="58" xfId="5" applyFont="1" applyBorder="1" applyAlignment="1">
      <alignment horizontal="center" wrapText="1"/>
    </xf>
    <xf numFmtId="0" fontId="23" fillId="0" borderId="0" xfId="5" applyFont="1" applyAlignment="1">
      <alignment horizontal="center" wrapText="1"/>
    </xf>
    <xf numFmtId="0" fontId="22" fillId="0" borderId="0" xfId="5" applyBorder="1"/>
    <xf numFmtId="0" fontId="24" fillId="0" borderId="63" xfId="5" applyFont="1" applyBorder="1" applyAlignment="1">
      <alignment horizontal="center"/>
    </xf>
    <xf numFmtId="0" fontId="24" fillId="0" borderId="64" xfId="5" applyFont="1" applyBorder="1" applyAlignment="1">
      <alignment horizontal="center"/>
    </xf>
    <xf numFmtId="0" fontId="24" fillId="0" borderId="65" xfId="5" applyFont="1" applyBorder="1" applyAlignment="1">
      <alignment horizontal="center"/>
    </xf>
    <xf numFmtId="0" fontId="1" fillId="0" borderId="0" xfId="5" applyFont="1" applyAlignment="1">
      <alignment horizontal="right"/>
    </xf>
    <xf numFmtId="3" fontId="1" fillId="0" borderId="16" xfId="5" applyNumberFormat="1" applyFont="1" applyBorder="1" applyAlignment="1">
      <alignment horizontal="center"/>
    </xf>
    <xf numFmtId="3" fontId="1" fillId="0" borderId="0" xfId="5" applyNumberFormat="1" applyFont="1" applyBorder="1" applyAlignment="1">
      <alignment horizontal="center"/>
    </xf>
    <xf numFmtId="3" fontId="1" fillId="0" borderId="58" xfId="5" applyNumberFormat="1" applyFont="1" applyBorder="1" applyAlignment="1">
      <alignment horizontal="center"/>
    </xf>
    <xf numFmtId="3" fontId="1" fillId="0" borderId="0" xfId="5" applyNumberFormat="1" applyFont="1" applyAlignment="1">
      <alignment horizontal="center"/>
    </xf>
    <xf numFmtId="0" fontId="1" fillId="0" borderId="63" xfId="5" applyFont="1" applyBorder="1" applyAlignment="1">
      <alignment horizontal="right"/>
    </xf>
    <xf numFmtId="3" fontId="1" fillId="0" borderId="64" xfId="5" applyNumberFormat="1" applyFont="1" applyBorder="1" applyAlignment="1">
      <alignment horizontal="center"/>
    </xf>
    <xf numFmtId="3" fontId="1" fillId="0" borderId="63" xfId="5" applyNumberFormat="1" applyFont="1" applyBorder="1" applyAlignment="1">
      <alignment horizontal="center"/>
    </xf>
    <xf numFmtId="3" fontId="1" fillId="0" borderId="65" xfId="5" applyNumberFormat="1" applyFont="1" applyBorder="1" applyAlignment="1">
      <alignment horizontal="center"/>
    </xf>
    <xf numFmtId="0" fontId="23" fillId="0" borderId="0" xfId="5" applyFont="1" applyAlignment="1">
      <alignment horizontal="right"/>
    </xf>
    <xf numFmtId="3" fontId="23" fillId="0" borderId="16" xfId="5" applyNumberFormat="1" applyFont="1" applyBorder="1" applyAlignment="1">
      <alignment horizontal="center"/>
    </xf>
    <xf numFmtId="3" fontId="23" fillId="0" borderId="0" xfId="5" applyNumberFormat="1" applyFont="1" applyBorder="1" applyAlignment="1">
      <alignment horizontal="center"/>
    </xf>
    <xf numFmtId="3" fontId="23" fillId="0" borderId="58" xfId="5" applyNumberFormat="1" applyFont="1" applyBorder="1" applyAlignment="1">
      <alignment horizontal="center"/>
    </xf>
    <xf numFmtId="3" fontId="23" fillId="0" borderId="0" xfId="5" applyNumberFormat="1" applyFont="1" applyAlignment="1">
      <alignment horizontal="center"/>
    </xf>
    <xf numFmtId="0" fontId="4" fillId="0" borderId="0" xfId="6" applyFont="1"/>
    <xf numFmtId="0" fontId="3" fillId="7" borderId="66" xfId="6" applyFont="1" applyFill="1" applyBorder="1" applyAlignment="1">
      <alignment horizontal="center"/>
    </xf>
    <xf numFmtId="0" fontId="3" fillId="5" borderId="66" xfId="6" applyFont="1" applyFill="1" applyBorder="1" applyAlignment="1">
      <alignment horizontal="center"/>
    </xf>
    <xf numFmtId="0" fontId="3" fillId="0" borderId="66" xfId="6" applyFont="1" applyBorder="1" applyAlignment="1">
      <alignment horizontal="center" vertical="center"/>
    </xf>
    <xf numFmtId="3" fontId="3" fillId="7" borderId="66" xfId="6" applyNumberFormat="1" applyFont="1" applyFill="1" applyBorder="1" applyAlignment="1">
      <alignment horizontal="center" vertical="center"/>
    </xf>
    <xf numFmtId="169" fontId="3" fillId="7" borderId="66" xfId="6" applyNumberFormat="1" applyFont="1" applyFill="1" applyBorder="1" applyAlignment="1">
      <alignment horizontal="center" vertical="center"/>
    </xf>
    <xf numFmtId="1" fontId="3" fillId="7" borderId="66" xfId="6" applyNumberFormat="1" applyFont="1" applyFill="1" applyBorder="1" applyAlignment="1">
      <alignment horizontal="center" vertical="center"/>
    </xf>
    <xf numFmtId="3" fontId="3" fillId="5" borderId="66" xfId="6" applyNumberFormat="1" applyFont="1" applyFill="1" applyBorder="1" applyAlignment="1">
      <alignment horizontal="center" vertical="center"/>
    </xf>
    <xf numFmtId="169" fontId="3" fillId="5" borderId="66" xfId="6" applyNumberFormat="1" applyFont="1" applyFill="1" applyBorder="1" applyAlignment="1">
      <alignment horizontal="center" vertical="center"/>
    </xf>
    <xf numFmtId="0" fontId="3" fillId="5" borderId="66" xfId="6" applyFont="1" applyFill="1" applyBorder="1" applyAlignment="1">
      <alignment horizontal="center" vertical="center"/>
    </xf>
    <xf numFmtId="169" fontId="28" fillId="7" borderId="66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9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1" fontId="4" fillId="0" borderId="0" xfId="7" applyFont="1"/>
    <xf numFmtId="1" fontId="4" fillId="0" borderId="0" xfId="7" applyFont="1" applyBorder="1"/>
    <xf numFmtId="164" fontId="9" fillId="2" borderId="52" xfId="2" applyFont="1" applyFill="1" applyBorder="1" applyAlignment="1" applyProtection="1">
      <alignment horizontal="left" vertical="center"/>
      <protection locked="0"/>
    </xf>
    <xf numFmtId="164" fontId="9" fillId="2" borderId="53" xfId="2" applyFont="1" applyFill="1" applyBorder="1" applyAlignment="1" applyProtection="1">
      <alignment horizontal="left"/>
      <protection locked="0"/>
    </xf>
    <xf numFmtId="164" fontId="9" fillId="2" borderId="70" xfId="2" applyFont="1" applyFill="1" applyBorder="1" applyAlignment="1" applyProtection="1">
      <alignment horizontal="left" vertical="center"/>
      <protection locked="0"/>
    </xf>
    <xf numFmtId="164" fontId="9" fillId="2" borderId="53" xfId="2" applyFont="1" applyFill="1" applyBorder="1" applyAlignment="1" applyProtection="1">
      <alignment horizontal="left" vertical="center"/>
      <protection locked="0"/>
    </xf>
    <xf numFmtId="164" fontId="9" fillId="2" borderId="56" xfId="2" applyFont="1" applyFill="1" applyBorder="1" applyAlignment="1" applyProtection="1">
      <alignment horizontal="left" vertical="center"/>
      <protection locked="0"/>
    </xf>
    <xf numFmtId="49" fontId="31" fillId="0" borderId="71" xfId="7" applyNumberFormat="1" applyFont="1" applyFill="1" applyBorder="1" applyAlignment="1" applyProtection="1">
      <alignment horizontal="center"/>
    </xf>
    <xf numFmtId="1" fontId="8" fillId="0" borderId="0" xfId="7" applyNumberFormat="1" applyFont="1" applyFill="1" applyBorder="1" applyAlignment="1" applyProtection="1">
      <alignment horizontal="left" indent="1"/>
    </xf>
    <xf numFmtId="3" fontId="8" fillId="0" borderId="16" xfId="7" applyNumberFormat="1" applyFont="1" applyFill="1" applyBorder="1" applyAlignment="1" applyProtection="1"/>
    <xf numFmtId="3" fontId="8" fillId="0" borderId="72" xfId="7" applyNumberFormat="1" applyFont="1" applyFill="1" applyBorder="1" applyAlignment="1" applyProtection="1"/>
    <xf numFmtId="10" fontId="8" fillId="0" borderId="72" xfId="7" applyNumberFormat="1" applyFont="1" applyFill="1" applyBorder="1" applyAlignment="1" applyProtection="1"/>
    <xf numFmtId="49" fontId="31" fillId="0" borderId="12" xfId="7" applyNumberFormat="1" applyFont="1" applyFill="1" applyBorder="1" applyAlignment="1" applyProtection="1">
      <alignment horizontal="center"/>
    </xf>
    <xf numFmtId="1" fontId="8" fillId="0" borderId="43" xfId="7" applyFont="1" applyFill="1" applyBorder="1" applyAlignment="1" applyProtection="1">
      <alignment horizontal="left" indent="1"/>
    </xf>
    <xf numFmtId="3" fontId="8" fillId="0" borderId="13" xfId="7" applyNumberFormat="1" applyFont="1" applyFill="1" applyBorder="1" applyAlignment="1" applyProtection="1"/>
    <xf numFmtId="3" fontId="8" fillId="0" borderId="73" xfId="7" applyNumberFormat="1" applyFont="1" applyFill="1" applyBorder="1" applyAlignment="1" applyProtection="1"/>
    <xf numFmtId="10" fontId="8" fillId="0" borderId="14" xfId="7" applyNumberFormat="1" applyFont="1" applyFill="1" applyBorder="1" applyAlignment="1" applyProtection="1"/>
    <xf numFmtId="1" fontId="8" fillId="0" borderId="74" xfId="7" applyFont="1" applyFill="1" applyBorder="1" applyAlignment="1" applyProtection="1">
      <alignment horizontal="left" indent="1"/>
    </xf>
    <xf numFmtId="3" fontId="8" fillId="0" borderId="34" xfId="7" applyNumberFormat="1" applyFont="1" applyFill="1" applyBorder="1" applyAlignment="1" applyProtection="1"/>
    <xf numFmtId="1" fontId="9" fillId="0" borderId="75" xfId="7" applyFont="1" applyFill="1" applyBorder="1" applyAlignment="1" applyProtection="1">
      <alignment horizontal="left"/>
    </xf>
    <xf numFmtId="3" fontId="9" fillId="0" borderId="76" xfId="7" applyNumberFormat="1" applyFont="1" applyFill="1" applyBorder="1" applyAlignment="1" applyProtection="1"/>
    <xf numFmtId="3" fontId="9" fillId="0" borderId="74" xfId="7" applyNumberFormat="1" applyFont="1" applyFill="1" applyBorder="1" applyAlignment="1" applyProtection="1"/>
    <xf numFmtId="3" fontId="9" fillId="0" borderId="77" xfId="7" applyNumberFormat="1" applyFont="1" applyFill="1" applyBorder="1" applyAlignment="1" applyProtection="1"/>
    <xf numFmtId="3" fontId="9" fillId="0" borderId="5" xfId="7" applyNumberFormat="1" applyFont="1" applyFill="1" applyBorder="1" applyAlignment="1" applyProtection="1"/>
    <xf numFmtId="3" fontId="9" fillId="0" borderId="78" xfId="7" applyNumberFormat="1" applyFont="1" applyFill="1" applyBorder="1" applyAlignment="1" applyProtection="1"/>
    <xf numFmtId="3" fontId="9" fillId="0" borderId="79" xfId="7" applyNumberFormat="1" applyFont="1" applyFill="1" applyBorder="1" applyAlignment="1" applyProtection="1"/>
    <xf numFmtId="10" fontId="9" fillId="0" borderId="79" xfId="7" applyNumberFormat="1" applyFont="1" applyFill="1" applyBorder="1" applyAlignment="1" applyProtection="1"/>
    <xf numFmtId="49" fontId="31" fillId="0" borderId="80" xfId="7" applyNumberFormat="1" applyFont="1" applyFill="1" applyBorder="1" applyAlignment="1" applyProtection="1">
      <alignment horizontal="center"/>
    </xf>
    <xf numFmtId="1" fontId="20" fillId="0" borderId="81" xfId="7" applyFont="1" applyFill="1" applyBorder="1" applyAlignment="1" applyProtection="1">
      <alignment horizontal="left"/>
    </xf>
    <xf numFmtId="3" fontId="14" fillId="0" borderId="82" xfId="7" applyNumberFormat="1" applyFont="1" applyFill="1" applyBorder="1" applyAlignment="1" applyProtection="1"/>
    <xf numFmtId="3" fontId="20" fillId="0" borderId="83" xfId="7" applyNumberFormat="1" applyFont="1" applyFill="1" applyBorder="1" applyAlignment="1" applyProtection="1"/>
    <xf numFmtId="10" fontId="20" fillId="0" borderId="83" xfId="7" applyNumberFormat="1" applyFont="1" applyFill="1" applyBorder="1" applyAlignment="1" applyProtection="1"/>
    <xf numFmtId="49" fontId="31" fillId="0" borderId="15" xfId="7" applyNumberFormat="1" applyFont="1" applyFill="1" applyBorder="1" applyAlignment="1" applyProtection="1">
      <alignment horizontal="center"/>
    </xf>
    <xf numFmtId="1" fontId="19" fillId="0" borderId="0" xfId="7" applyFont="1" applyFill="1" applyBorder="1" applyAlignment="1" applyProtection="1">
      <alignment horizontal="left"/>
    </xf>
    <xf numFmtId="3" fontId="11" fillId="0" borderId="0" xfId="7" applyNumberFormat="1" applyFont="1" applyFill="1" applyBorder="1" applyAlignment="1" applyProtection="1"/>
    <xf numFmtId="3" fontId="19" fillId="0" borderId="0" xfId="7" applyNumberFormat="1" applyFont="1" applyFill="1" applyBorder="1" applyAlignment="1" applyProtection="1"/>
    <xf numFmtId="3" fontId="19" fillId="0" borderId="84" xfId="7" applyNumberFormat="1" applyFont="1" applyFill="1" applyBorder="1" applyAlignment="1" applyProtection="1"/>
    <xf numFmtId="10" fontId="19" fillId="0" borderId="84" xfId="7" applyNumberFormat="1" applyFont="1" applyFill="1" applyBorder="1" applyAlignment="1" applyProtection="1"/>
    <xf numFmtId="10" fontId="9" fillId="2" borderId="56" xfId="2" applyNumberFormat="1" applyFont="1" applyFill="1" applyBorder="1" applyAlignment="1" applyProtection="1">
      <alignment horizontal="left" vertical="center"/>
      <protection locked="0"/>
    </xf>
    <xf numFmtId="49" fontId="31" fillId="0" borderId="57" xfId="7" applyNumberFormat="1" applyFont="1" applyFill="1" applyBorder="1" applyAlignment="1" applyProtection="1">
      <alignment horizontal="center"/>
    </xf>
    <xf numFmtId="1" fontId="8" fillId="0" borderId="0" xfId="7" applyFont="1" applyFill="1" applyBorder="1" applyAlignment="1" applyProtection="1">
      <alignment horizontal="left" indent="1"/>
    </xf>
    <xf numFmtId="3" fontId="8" fillId="0" borderId="20" xfId="7" applyNumberFormat="1" applyFont="1" applyFill="1" applyBorder="1" applyAlignment="1" applyProtection="1"/>
    <xf numFmtId="3" fontId="8" fillId="0" borderId="45" xfId="7" applyNumberFormat="1" applyFont="1" applyFill="1" applyBorder="1" applyAlignment="1" applyProtection="1"/>
    <xf numFmtId="10" fontId="8" fillId="0" borderId="45" xfId="7" applyNumberFormat="1" applyFont="1" applyFill="1" applyBorder="1" applyAlignment="1" applyProtection="1"/>
    <xf numFmtId="10" fontId="8" fillId="0" borderId="73" xfId="7" applyNumberFormat="1" applyFont="1" applyFill="1" applyBorder="1" applyAlignment="1" applyProtection="1"/>
    <xf numFmtId="49" fontId="31" fillId="3" borderId="57" xfId="7" applyNumberFormat="1" applyFont="1" applyFill="1" applyBorder="1" applyAlignment="1" applyProtection="1">
      <alignment horizontal="center"/>
    </xf>
    <xf numFmtId="3" fontId="9" fillId="3" borderId="75" xfId="7" applyNumberFormat="1" applyFont="1" applyFill="1" applyBorder="1" applyAlignment="1" applyProtection="1"/>
    <xf numFmtId="3" fontId="9" fillId="3" borderId="77" xfId="7" applyNumberFormat="1" applyFont="1" applyFill="1" applyBorder="1" applyAlignment="1" applyProtection="1"/>
    <xf numFmtId="49" fontId="31" fillId="0" borderId="85" xfId="7" applyNumberFormat="1" applyFont="1" applyFill="1" applyBorder="1" applyAlignment="1" applyProtection="1">
      <alignment horizontal="center"/>
    </xf>
    <xf numFmtId="1" fontId="8" fillId="0" borderId="86" xfId="7" applyFont="1" applyFill="1" applyBorder="1" applyAlignment="1" applyProtection="1">
      <alignment horizontal="left"/>
    </xf>
    <xf numFmtId="173" fontId="8" fillId="0" borderId="86" xfId="7" applyNumberFormat="1" applyFont="1" applyFill="1" applyBorder="1" applyAlignment="1" applyProtection="1"/>
    <xf numFmtId="1" fontId="8" fillId="0" borderId="87" xfId="7" applyNumberFormat="1" applyFont="1" applyFill="1" applyBorder="1" applyAlignment="1" applyProtection="1"/>
    <xf numFmtId="10" fontId="8" fillId="0" borderId="87" xfId="7" applyNumberFormat="1" applyFont="1" applyFill="1" applyBorder="1" applyAlignment="1" applyProtection="1"/>
    <xf numFmtId="164" fontId="9" fillId="2" borderId="88" xfId="2" applyFont="1" applyFill="1" applyBorder="1" applyAlignment="1" applyProtection="1">
      <alignment horizontal="left" vertical="center"/>
      <protection locked="0"/>
    </xf>
    <xf numFmtId="164" fontId="9" fillId="2" borderId="63" xfId="2" applyFont="1" applyFill="1" applyBorder="1" applyAlignment="1" applyProtection="1">
      <alignment horizontal="left"/>
      <protection locked="0"/>
    </xf>
    <xf numFmtId="166" fontId="9" fillId="2" borderId="64" xfId="2" applyNumberFormat="1" applyFont="1" applyFill="1" applyBorder="1" applyAlignment="1" applyProtection="1">
      <alignment horizontal="right"/>
      <protection locked="0"/>
    </xf>
    <xf numFmtId="166" fontId="9" fillId="2" borderId="23" xfId="2" applyNumberFormat="1" applyFont="1" applyFill="1" applyBorder="1" applyAlignment="1" applyProtection="1">
      <alignment horizontal="right"/>
      <protection locked="0"/>
    </xf>
    <xf numFmtId="166" fontId="9" fillId="2" borderId="63" xfId="2" applyNumberFormat="1" applyFont="1" applyFill="1" applyBorder="1" applyAlignment="1" applyProtection="1">
      <alignment horizontal="right"/>
      <protection locked="0"/>
    </xf>
    <xf numFmtId="166" fontId="9" fillId="2" borderId="24" xfId="2" applyNumberFormat="1" applyFont="1" applyFill="1" applyBorder="1" applyAlignment="1" applyProtection="1">
      <alignment horizontal="right"/>
      <protection locked="0"/>
    </xf>
    <xf numFmtId="10" fontId="9" fillId="2" borderId="24" xfId="2" applyNumberFormat="1" applyFont="1" applyFill="1" applyBorder="1" applyAlignment="1" applyProtection="1">
      <alignment horizontal="right"/>
      <protection locked="0"/>
    </xf>
    <xf numFmtId="1" fontId="31" fillId="0" borderId="62" xfId="7" applyFont="1" applyFill="1" applyBorder="1" applyAlignment="1" applyProtection="1">
      <alignment horizontal="center"/>
    </xf>
    <xf numFmtId="1" fontId="9" fillId="0" borderId="62" xfId="7" applyFont="1" applyFill="1" applyBorder="1" applyAlignment="1" applyProtection="1"/>
    <xf numFmtId="173" fontId="9" fillId="0" borderId="62" xfId="7" applyNumberFormat="1" applyFont="1" applyFill="1" applyBorder="1" applyAlignment="1" applyProtection="1"/>
    <xf numFmtId="1" fontId="9" fillId="0" borderId="62" xfId="7" applyNumberFormat="1" applyFont="1" applyFill="1" applyBorder="1" applyAlignment="1" applyProtection="1"/>
    <xf numFmtId="10" fontId="9" fillId="0" borderId="62" xfId="7" applyNumberFormat="1" applyFont="1" applyFill="1" applyBorder="1" applyAlignment="1" applyProtection="1"/>
    <xf numFmtId="1" fontId="4" fillId="0" borderId="36" xfId="7" applyFont="1" applyBorder="1"/>
    <xf numFmtId="1" fontId="8" fillId="0" borderId="89" xfId="7" applyFont="1" applyFill="1" applyBorder="1" applyAlignment="1" applyProtection="1">
      <alignment horizontal="left" indent="1"/>
    </xf>
    <xf numFmtId="165" fontId="9" fillId="0" borderId="75" xfId="7" applyNumberFormat="1" applyFont="1" applyFill="1" applyBorder="1" applyAlignment="1" applyProtection="1">
      <alignment horizontal="left"/>
    </xf>
    <xf numFmtId="1" fontId="9" fillId="0" borderId="81" xfId="7" applyFont="1" applyFill="1" applyBorder="1" applyAlignment="1" applyProtection="1">
      <alignment horizontal="left"/>
    </xf>
    <xf numFmtId="173" fontId="8" fillId="0" borderId="81" xfId="7" applyNumberFormat="1" applyFont="1" applyFill="1" applyBorder="1" applyAlignment="1" applyProtection="1"/>
    <xf numFmtId="1" fontId="8" fillId="0" borderId="84" xfId="7" applyNumberFormat="1" applyFont="1" applyFill="1" applyBorder="1" applyAlignment="1" applyProtection="1"/>
    <xf numFmtId="10" fontId="8" fillId="0" borderId="84" xfId="7" applyNumberFormat="1" applyFont="1" applyFill="1" applyBorder="1" applyAlignment="1" applyProtection="1"/>
    <xf numFmtId="164" fontId="9" fillId="2" borderId="80" xfId="2" applyFont="1" applyFill="1" applyBorder="1" applyAlignment="1" applyProtection="1">
      <alignment horizontal="left" vertical="center"/>
      <protection locked="0"/>
    </xf>
    <xf numFmtId="164" fontId="9" fillId="2" borderId="81" xfId="2" applyFont="1" applyFill="1" applyBorder="1" applyAlignment="1" applyProtection="1">
      <alignment horizontal="left"/>
      <protection locked="0"/>
    </xf>
    <xf numFmtId="164" fontId="9" fillId="2" borderId="82" xfId="2" applyFont="1" applyFill="1" applyBorder="1" applyAlignment="1" applyProtection="1">
      <alignment horizontal="left" vertical="center"/>
      <protection locked="0"/>
    </xf>
    <xf numFmtId="164" fontId="9" fillId="2" borderId="81" xfId="2" applyFont="1" applyFill="1" applyBorder="1" applyAlignment="1" applyProtection="1">
      <alignment horizontal="left" vertical="center"/>
      <protection locked="0"/>
    </xf>
    <xf numFmtId="10" fontId="9" fillId="2" borderId="81" xfId="2" applyNumberFormat="1" applyFont="1" applyFill="1" applyBorder="1" applyAlignment="1" applyProtection="1">
      <alignment horizontal="left" vertical="center"/>
      <protection locked="0"/>
    </xf>
    <xf numFmtId="3" fontId="8" fillId="0" borderId="90" xfId="7" applyNumberFormat="1" applyFont="1" applyFill="1" applyBorder="1" applyAlignment="1" applyProtection="1"/>
    <xf numFmtId="3" fontId="8" fillId="0" borderId="91" xfId="7" applyNumberFormat="1" applyFont="1" applyFill="1" applyBorder="1" applyAlignment="1" applyProtection="1"/>
    <xf numFmtId="3" fontId="8" fillId="0" borderId="44" xfId="7" applyNumberFormat="1" applyFont="1" applyFill="1" applyBorder="1" applyAlignment="1" applyProtection="1"/>
    <xf numFmtId="49" fontId="31" fillId="0" borderId="88" xfId="7" applyNumberFormat="1" applyFont="1" applyFill="1" applyBorder="1" applyAlignment="1" applyProtection="1">
      <alignment horizontal="center"/>
    </xf>
    <xf numFmtId="1" fontId="9" fillId="0" borderId="63" xfId="7" applyFont="1" applyFill="1" applyBorder="1" applyAlignment="1" applyProtection="1">
      <alignment horizontal="left"/>
    </xf>
    <xf numFmtId="3" fontId="9" fillId="0" borderId="92" xfId="7" applyNumberFormat="1" applyFont="1" applyFill="1" applyBorder="1" applyAlignment="1" applyProtection="1"/>
    <xf numFmtId="10" fontId="9" fillId="0" borderId="92" xfId="7" applyNumberFormat="1" applyFont="1" applyFill="1" applyBorder="1" applyAlignment="1" applyProtection="1"/>
    <xf numFmtId="1" fontId="20" fillId="0" borderId="93" xfId="7" applyFont="1" applyFill="1" applyBorder="1" applyAlignment="1" applyProtection="1">
      <alignment horizontal="left"/>
    </xf>
    <xf numFmtId="3" fontId="20" fillId="0" borderId="67" xfId="7" applyNumberFormat="1" applyFont="1" applyFill="1" applyBorder="1" applyAlignment="1" applyProtection="1"/>
    <xf numFmtId="1" fontId="19" fillId="0" borderId="86" xfId="7" applyFont="1" applyFill="1" applyBorder="1" applyAlignment="1" applyProtection="1">
      <alignment horizontal="left" indent="1"/>
    </xf>
    <xf numFmtId="3" fontId="19" fillId="0" borderId="86" xfId="7" applyNumberFormat="1" applyFont="1" applyFill="1" applyBorder="1" applyAlignment="1" applyProtection="1"/>
    <xf numFmtId="3" fontId="19" fillId="0" borderId="87" xfId="7" applyNumberFormat="1" applyFont="1" applyFill="1" applyBorder="1" applyAlignment="1" applyProtection="1"/>
    <xf numFmtId="10" fontId="19" fillId="0" borderId="87" xfId="7" applyNumberFormat="1" applyFont="1" applyFill="1" applyBorder="1" applyAlignment="1" applyProtection="1"/>
    <xf numFmtId="1" fontId="20" fillId="0" borderId="89" xfId="7" applyFont="1" applyFill="1" applyBorder="1" applyAlignment="1" applyProtection="1">
      <alignment horizontal="left"/>
    </xf>
    <xf numFmtId="3" fontId="20" fillId="0" borderId="20" xfId="7" applyNumberFormat="1" applyFont="1" applyFill="1" applyBorder="1" applyAlignment="1" applyProtection="1"/>
    <xf numFmtId="3" fontId="20" fillId="0" borderId="45" xfId="7" applyNumberFormat="1" applyFont="1" applyFill="1" applyBorder="1" applyAlignment="1" applyProtection="1"/>
    <xf numFmtId="10" fontId="20" fillId="0" borderId="45" xfId="7" applyNumberFormat="1" applyFont="1" applyFill="1" applyBorder="1" applyAlignment="1" applyProtection="1"/>
    <xf numFmtId="49" fontId="31" fillId="0" borderId="19" xfId="7" applyNumberFormat="1" applyFont="1" applyFill="1" applyBorder="1" applyAlignment="1" applyProtection="1">
      <alignment horizontal="center"/>
    </xf>
    <xf numFmtId="1" fontId="8" fillId="0" borderId="94" xfId="7" applyFont="1" applyFill="1" applyBorder="1" applyAlignment="1" applyProtection="1">
      <alignment horizontal="left"/>
    </xf>
    <xf numFmtId="10" fontId="8" fillId="0" borderId="95" xfId="8" applyNumberFormat="1" applyFont="1" applyFill="1" applyBorder="1" applyAlignment="1" applyProtection="1"/>
    <xf numFmtId="10" fontId="8" fillId="0" borderId="24" xfId="8" applyNumberFormat="1" applyFont="1" applyFill="1" applyBorder="1" applyAlignment="1" applyProtection="1"/>
    <xf numFmtId="0" fontId="34" fillId="0" borderId="0" xfId="5" applyFont="1"/>
    <xf numFmtId="0" fontId="36" fillId="0" borderId="63" xfId="5" applyFont="1" applyBorder="1" applyAlignment="1">
      <alignment horizontal="center"/>
    </xf>
    <xf numFmtId="0" fontId="36" fillId="0" borderId="64" xfId="5" applyFont="1" applyBorder="1" applyAlignment="1">
      <alignment horizontal="center"/>
    </xf>
    <xf numFmtId="0" fontId="36" fillId="0" borderId="65" xfId="5" applyFont="1" applyBorder="1" applyAlignment="1">
      <alignment horizontal="center"/>
    </xf>
    <xf numFmtId="0" fontId="34" fillId="0" borderId="96" xfId="5" applyFont="1" applyBorder="1" applyAlignment="1">
      <alignment horizontal="right"/>
    </xf>
    <xf numFmtId="3" fontId="37" fillId="0" borderId="97" xfId="5" applyNumberFormat="1" applyFont="1" applyBorder="1" applyAlignment="1">
      <alignment horizontal="center"/>
    </xf>
    <xf numFmtId="14" fontId="37" fillId="0" borderId="96" xfId="5" applyNumberFormat="1" applyFont="1" applyBorder="1" applyAlignment="1">
      <alignment horizontal="center"/>
    </xf>
    <xf numFmtId="0" fontId="37" fillId="0" borderId="98" xfId="5" applyNumberFormat="1" applyFont="1" applyBorder="1" applyAlignment="1">
      <alignment horizontal="center"/>
    </xf>
    <xf numFmtId="3" fontId="37" fillId="0" borderId="98" xfId="5" applyNumberFormat="1" applyFont="1" applyBorder="1" applyAlignment="1">
      <alignment horizontal="center"/>
    </xf>
    <xf numFmtId="0" fontId="34" fillId="0" borderId="99" xfId="5" applyFont="1" applyBorder="1" applyAlignment="1">
      <alignment horizontal="right"/>
    </xf>
    <xf numFmtId="3" fontId="37" fillId="0" borderId="100" xfId="5" applyNumberFormat="1" applyFont="1" applyBorder="1" applyAlignment="1">
      <alignment horizontal="center"/>
    </xf>
    <xf numFmtId="14" fontId="37" fillId="0" borderId="99" xfId="5" applyNumberFormat="1" applyFont="1" applyBorder="1" applyAlignment="1">
      <alignment horizontal="center"/>
    </xf>
    <xf numFmtId="0" fontId="37" fillId="0" borderId="101" xfId="5" applyNumberFormat="1" applyFont="1" applyBorder="1" applyAlignment="1">
      <alignment horizontal="center"/>
    </xf>
    <xf numFmtId="3" fontId="37" fillId="0" borderId="101" xfId="5" applyNumberFormat="1" applyFont="1" applyBorder="1" applyAlignment="1">
      <alignment horizontal="center"/>
    </xf>
    <xf numFmtId="0" fontId="34" fillId="0" borderId="63" xfId="5" applyFont="1" applyBorder="1" applyAlignment="1">
      <alignment horizontal="right"/>
    </xf>
    <xf numFmtId="3" fontId="37" fillId="0" borderId="64" xfId="5" applyNumberFormat="1" applyFont="1" applyBorder="1" applyAlignment="1">
      <alignment horizontal="center"/>
    </xf>
    <xf numFmtId="14" fontId="37" fillId="0" borderId="63" xfId="5" applyNumberFormat="1" applyFont="1" applyBorder="1" applyAlignment="1">
      <alignment horizontal="center"/>
    </xf>
    <xf numFmtId="3" fontId="37" fillId="0" borderId="65" xfId="5" applyNumberFormat="1" applyFont="1" applyBorder="1" applyAlignment="1">
      <alignment horizontal="center"/>
    </xf>
    <xf numFmtId="14" fontId="37" fillId="0" borderId="65" xfId="5" applyNumberFormat="1" applyFont="1" applyBorder="1" applyAlignment="1">
      <alignment horizontal="center"/>
    </xf>
    <xf numFmtId="0" fontId="35" fillId="0" borderId="0" xfId="5" applyFont="1" applyAlignment="1">
      <alignment horizontal="right"/>
    </xf>
    <xf numFmtId="3" fontId="35" fillId="0" borderId="16" xfId="5" applyNumberFormat="1" applyFont="1" applyBorder="1" applyAlignment="1">
      <alignment horizontal="center"/>
    </xf>
    <xf numFmtId="14" fontId="35" fillId="0" borderId="0" xfId="5" applyNumberFormat="1" applyFont="1" applyBorder="1" applyAlignment="1">
      <alignment horizontal="center"/>
    </xf>
    <xf numFmtId="0" fontId="35" fillId="0" borderId="58" xfId="5" applyNumberFormat="1" applyFont="1" applyBorder="1" applyAlignment="1">
      <alignment horizontal="center"/>
    </xf>
    <xf numFmtId="3" fontId="35" fillId="0" borderId="58" xfId="5" applyNumberFormat="1" applyFont="1" applyBorder="1" applyAlignment="1">
      <alignment horizontal="center"/>
    </xf>
    <xf numFmtId="14" fontId="35" fillId="0" borderId="58" xfId="5" applyNumberFormat="1" applyFont="1" applyBorder="1" applyAlignment="1">
      <alignment horizontal="center"/>
    </xf>
    <xf numFmtId="172" fontId="40" fillId="0" borderId="0" xfId="6" applyNumberFormat="1" applyFont="1"/>
    <xf numFmtId="0" fontId="41" fillId="0" borderId="0" xfId="6" applyFont="1"/>
    <xf numFmtId="172" fontId="42" fillId="0" borderId="0" xfId="6" applyNumberFormat="1" applyFont="1" applyAlignment="1">
      <alignment horizontal="center" vertical="center"/>
    </xf>
    <xf numFmtId="0" fontId="14" fillId="0" borderId="0" xfId="6" applyFont="1"/>
    <xf numFmtId="0" fontId="41" fillId="0" borderId="0" xfId="6" applyFont="1" applyAlignment="1"/>
    <xf numFmtId="0" fontId="41" fillId="0" borderId="0" xfId="6" applyFont="1" applyAlignment="1">
      <alignment horizontal="right"/>
    </xf>
    <xf numFmtId="0" fontId="41" fillId="4" borderId="102" xfId="6" applyFont="1" applyFill="1" applyBorder="1"/>
    <xf numFmtId="0" fontId="41" fillId="4" borderId="47" xfId="6" applyFont="1" applyFill="1" applyBorder="1"/>
    <xf numFmtId="0" fontId="14" fillId="4" borderId="48" xfId="6" applyFont="1" applyFill="1" applyBorder="1" applyAlignment="1">
      <alignment horizontal="center"/>
    </xf>
    <xf numFmtId="0" fontId="14" fillId="4" borderId="103" xfId="6" applyFont="1" applyFill="1" applyBorder="1" applyAlignment="1">
      <alignment horizontal="center" vertical="center"/>
    </xf>
    <xf numFmtId="0" fontId="14" fillId="0" borderId="15" xfId="6" applyFont="1" applyBorder="1"/>
    <xf numFmtId="174" fontId="11" fillId="0" borderId="58" xfId="6" applyNumberFormat="1" applyFont="1" applyBorder="1"/>
    <xf numFmtId="1" fontId="4" fillId="0" borderId="0" xfId="6" applyNumberFormat="1" applyFont="1" applyBorder="1"/>
    <xf numFmtId="3" fontId="4" fillId="0" borderId="0" xfId="6" applyNumberFormat="1" applyFont="1" applyBorder="1"/>
    <xf numFmtId="3" fontId="4" fillId="0" borderId="17" xfId="6" applyNumberFormat="1" applyFont="1" applyBorder="1"/>
    <xf numFmtId="174" fontId="4" fillId="0" borderId="58" xfId="6" applyNumberFormat="1" applyFont="1" applyBorder="1"/>
    <xf numFmtId="3" fontId="4" fillId="0" borderId="0" xfId="6" applyNumberFormat="1" applyFont="1" applyBorder="1" applyAlignment="1"/>
    <xf numFmtId="0" fontId="14" fillId="0" borderId="29" xfId="6" applyFont="1" applyBorder="1"/>
    <xf numFmtId="174" fontId="4" fillId="0" borderId="50" xfId="6" applyNumberFormat="1" applyFont="1" applyBorder="1"/>
    <xf numFmtId="3" fontId="4" fillId="0" borderId="37" xfId="6" applyNumberFormat="1" applyFont="1" applyBorder="1"/>
    <xf numFmtId="3" fontId="4" fillId="0" borderId="69" xfId="6" applyNumberFormat="1" applyFont="1" applyBorder="1"/>
    <xf numFmtId="3" fontId="4" fillId="0" borderId="66" xfId="6" applyNumberFormat="1" applyFont="1" applyBorder="1"/>
    <xf numFmtId="0" fontId="40" fillId="0" borderId="0" xfId="6" applyFont="1"/>
    <xf numFmtId="10" fontId="9" fillId="2" borderId="30" xfId="2" applyNumberFormat="1" applyFont="1" applyFill="1" applyBorder="1" applyProtection="1"/>
    <xf numFmtId="10" fontId="9" fillId="2" borderId="28" xfId="2" applyNumberFormat="1" applyFont="1" applyFill="1" applyBorder="1" applyProtection="1"/>
    <xf numFmtId="166" fontId="9" fillId="2" borderId="22" xfId="2" applyNumberFormat="1" applyFont="1" applyFill="1" applyBorder="1" applyProtection="1"/>
    <xf numFmtId="10" fontId="4" fillId="0" borderId="0" xfId="7" applyNumberFormat="1" applyFont="1"/>
    <xf numFmtId="1" fontId="43" fillId="0" borderId="0" xfId="7" applyFont="1"/>
    <xf numFmtId="1" fontId="4" fillId="3" borderId="0" xfId="7" applyFont="1" applyFill="1"/>
    <xf numFmtId="2" fontId="4" fillId="0" borderId="0" xfId="7" applyNumberFormat="1" applyFont="1"/>
    <xf numFmtId="164" fontId="3" fillId="0" borderId="0" xfId="2" applyFont="1" applyAlignment="1">
      <alignment horizontal="center"/>
    </xf>
    <xf numFmtId="164" fontId="7" fillId="0" borderId="5" xfId="2" applyFont="1" applyFill="1" applyBorder="1" applyAlignment="1" applyProtection="1">
      <alignment horizontal="center"/>
    </xf>
    <xf numFmtId="164" fontId="7" fillId="0" borderId="8" xfId="2" applyFont="1" applyFill="1" applyBorder="1" applyAlignment="1" applyProtection="1">
      <alignment horizontal="center"/>
    </xf>
    <xf numFmtId="164" fontId="7" fillId="0" borderId="6" xfId="2" applyFont="1" applyFill="1" applyBorder="1" applyAlignment="1" applyProtection="1">
      <alignment horizontal="center"/>
    </xf>
    <xf numFmtId="164" fontId="7" fillId="0" borderId="9" xfId="2" applyFont="1" applyFill="1" applyBorder="1" applyAlignment="1" applyProtection="1">
      <alignment horizontal="center"/>
    </xf>
    <xf numFmtId="164" fontId="5" fillId="0" borderId="1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7" xfId="2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9" fillId="0" borderId="1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64" fontId="20" fillId="0" borderId="62" xfId="3" applyFont="1" applyFill="1" applyBorder="1" applyAlignment="1" applyProtection="1">
      <alignment vertical="center"/>
    </xf>
    <xf numFmtId="164" fontId="20" fillId="3" borderId="0" xfId="3" applyFont="1" applyFill="1" applyBorder="1" applyAlignment="1" applyProtection="1">
      <alignment horizontal="center" vertical="center"/>
    </xf>
    <xf numFmtId="164" fontId="20" fillId="3" borderId="0" xfId="3" quotePrefix="1" applyFont="1" applyFill="1" applyBorder="1" applyAlignment="1" applyProtection="1">
      <alignment horizontal="center" vertical="center"/>
    </xf>
    <xf numFmtId="164" fontId="19" fillId="0" borderId="0" xfId="3" applyFont="1" applyFill="1" applyBorder="1" applyAlignment="1" applyProtection="1">
      <alignment horizontal="center" vertical="center"/>
    </xf>
    <xf numFmtId="164" fontId="15" fillId="0" borderId="0" xfId="3" applyFont="1" applyAlignment="1">
      <alignment horizontal="center"/>
    </xf>
    <xf numFmtId="164" fontId="14" fillId="0" borderId="0" xfId="3" applyFont="1" applyAlignment="1">
      <alignment horizontal="center"/>
    </xf>
    <xf numFmtId="164" fontId="14" fillId="0" borderId="10" xfId="3" applyFont="1" applyFill="1" applyBorder="1" applyAlignment="1">
      <alignment horizontal="center" vertical="center" wrapText="1"/>
    </xf>
    <xf numFmtId="164" fontId="14" fillId="0" borderId="38" xfId="3" applyFont="1" applyFill="1" applyBorder="1" applyAlignment="1">
      <alignment horizontal="center" vertical="center" wrapText="1"/>
    </xf>
    <xf numFmtId="164" fontId="14" fillId="0" borderId="29" xfId="3" applyFont="1" applyFill="1" applyBorder="1" applyAlignment="1">
      <alignment horizontal="center" vertical="center" wrapText="1"/>
    </xf>
    <xf numFmtId="164" fontId="14" fillId="0" borderId="50" xfId="3" applyFont="1" applyFill="1" applyBorder="1" applyAlignment="1">
      <alignment horizontal="center" vertical="center" wrapText="1"/>
    </xf>
    <xf numFmtId="164" fontId="17" fillId="3" borderId="0" xfId="3" applyFont="1" applyFill="1" applyBorder="1" applyAlignment="1">
      <alignment horizontal="center"/>
    </xf>
    <xf numFmtId="164" fontId="19" fillId="3" borderId="0" xfId="3" applyFont="1" applyFill="1" applyBorder="1" applyAlignment="1" applyProtection="1">
      <alignment horizontal="center" vertical="center"/>
    </xf>
    <xf numFmtId="164" fontId="14" fillId="0" borderId="10" xfId="3" applyFont="1" applyFill="1" applyBorder="1" applyAlignment="1">
      <alignment horizontal="center" vertical="center"/>
    </xf>
    <xf numFmtId="164" fontId="14" fillId="0" borderId="38" xfId="3" applyFont="1" applyFill="1" applyBorder="1" applyAlignment="1">
      <alignment horizontal="center" vertical="center"/>
    </xf>
    <xf numFmtId="164" fontId="14" fillId="0" borderId="29" xfId="3" applyFont="1" applyFill="1" applyBorder="1" applyAlignment="1">
      <alignment horizontal="center" vertical="center"/>
    </xf>
    <xf numFmtId="164" fontId="14" fillId="0" borderId="50" xfId="3" applyFont="1" applyFill="1" applyBorder="1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23" fillId="0" borderId="16" xfId="5" applyFont="1" applyBorder="1" applyAlignment="1">
      <alignment horizontal="center" vertical="top"/>
    </xf>
    <xf numFmtId="0" fontId="23" fillId="0" borderId="0" xfId="5" applyFont="1" applyBorder="1" applyAlignment="1">
      <alignment horizontal="center" vertical="top"/>
    </xf>
    <xf numFmtId="0" fontId="23" fillId="0" borderId="58" xfId="5" applyFont="1" applyBorder="1" applyAlignment="1">
      <alignment horizontal="center" vertical="top"/>
    </xf>
    <xf numFmtId="0" fontId="23" fillId="0" borderId="0" xfId="5" applyFont="1" applyAlignment="1">
      <alignment horizontal="center" vertical="top"/>
    </xf>
    <xf numFmtId="0" fontId="26" fillId="0" borderId="63" xfId="6" applyFont="1" applyBorder="1" applyAlignment="1">
      <alignment horizontal="center" vertical="center"/>
    </xf>
    <xf numFmtId="0" fontId="27" fillId="7" borderId="66" xfId="6" applyFont="1" applyFill="1" applyBorder="1" applyAlignment="1">
      <alignment horizontal="center" vertical="center" wrapText="1"/>
    </xf>
    <xf numFmtId="0" fontId="27" fillId="5" borderId="66" xfId="6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 vertical="center"/>
    </xf>
    <xf numFmtId="0" fontId="35" fillId="0" borderId="16" xfId="5" applyFont="1" applyBorder="1" applyAlignment="1">
      <alignment horizontal="center"/>
    </xf>
    <xf numFmtId="0" fontId="35" fillId="0" borderId="0" xfId="5" applyFont="1" applyBorder="1" applyAlignment="1">
      <alignment horizontal="center"/>
    </xf>
    <xf numFmtId="0" fontId="35" fillId="0" borderId="58" xfId="5" applyFont="1" applyBorder="1" applyAlignment="1">
      <alignment horizontal="center"/>
    </xf>
    <xf numFmtId="1" fontId="30" fillId="0" borderId="68" xfId="7" applyFont="1" applyFill="1" applyBorder="1" applyAlignment="1" applyProtection="1">
      <alignment horizontal="center" vertical="center"/>
    </xf>
    <xf numFmtId="1" fontId="30" fillId="0" borderId="69" xfId="7" applyFont="1" applyFill="1" applyBorder="1" applyAlignment="1" applyProtection="1">
      <alignment horizontal="center" vertical="center"/>
    </xf>
    <xf numFmtId="1" fontId="3" fillId="0" borderId="0" xfId="7" applyFont="1" applyAlignment="1">
      <alignment horizontal="center"/>
    </xf>
    <xf numFmtId="1" fontId="9" fillId="0" borderId="10" xfId="7" applyFont="1" applyFill="1" applyBorder="1" applyAlignment="1">
      <alignment horizontal="center" vertical="center"/>
    </xf>
    <xf numFmtId="1" fontId="9" fillId="0" borderId="38" xfId="7" applyFont="1" applyFill="1" applyBorder="1" applyAlignment="1">
      <alignment horizontal="center" vertical="center"/>
    </xf>
    <xf numFmtId="1" fontId="9" fillId="0" borderId="15" xfId="7" applyFont="1" applyFill="1" applyBorder="1" applyAlignment="1">
      <alignment horizontal="center" vertical="center"/>
    </xf>
    <xf numFmtId="1" fontId="9" fillId="0" borderId="58" xfId="7" applyFont="1" applyFill="1" applyBorder="1" applyAlignment="1">
      <alignment horizontal="center" vertical="center"/>
    </xf>
    <xf numFmtId="1" fontId="9" fillId="0" borderId="29" xfId="7" applyFont="1" applyFill="1" applyBorder="1" applyAlignment="1">
      <alignment horizontal="center" vertical="center"/>
    </xf>
    <xf numFmtId="1" fontId="9" fillId="0" borderId="50" xfId="7" applyFont="1" applyFill="1" applyBorder="1" applyAlignment="1">
      <alignment horizontal="center" vertical="center"/>
    </xf>
    <xf numFmtId="1" fontId="30" fillId="0" borderId="5" xfId="7" applyFont="1" applyFill="1" applyBorder="1" applyAlignment="1" applyProtection="1">
      <alignment horizontal="center" vertical="center"/>
    </xf>
    <xf numFmtId="1" fontId="30" fillId="0" borderId="8" xfId="7" applyFont="1" applyFill="1" applyBorder="1" applyAlignment="1" applyProtection="1">
      <alignment horizontal="center" vertical="center"/>
    </xf>
    <xf numFmtId="1" fontId="30" fillId="0" borderId="34" xfId="7" applyFont="1" applyFill="1" applyBorder="1" applyAlignment="1" applyProtection="1">
      <alignment horizontal="center" vertical="center"/>
    </xf>
    <xf numFmtId="1" fontId="30" fillId="0" borderId="35" xfId="7" applyFont="1" applyFill="1" applyBorder="1" applyAlignment="1" applyProtection="1">
      <alignment horizontal="center" vertical="center"/>
    </xf>
    <xf numFmtId="0" fontId="44" fillId="0" borderId="0" xfId="1" applyFont="1"/>
  </cellXfs>
  <cellStyles count="9">
    <cellStyle name="Normal" xfId="0" builtinId="0"/>
    <cellStyle name="Normal 2 2" xfId="1"/>
    <cellStyle name="Normal 2 3" xfId="6"/>
    <cellStyle name="Normal 3" xfId="3"/>
    <cellStyle name="Normal 4" xfId="2"/>
    <cellStyle name="Normal 5" xfId="5"/>
    <cellStyle name="Normal_Proizvodnja" xfId="7"/>
    <cellStyle name="Percent 2" xfId="8"/>
    <cellStyle name="Percent 3" xfId="4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januar 2018. godine</a:t>
            </a:r>
            <a:endParaRPr lang="en-US" sz="14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10391</c:v>
              </c:pt>
              <c:pt idx="1">
                <c:v>-7971</c:v>
              </c:pt>
              <c:pt idx="2">
                <c:v>9729</c:v>
              </c:pt>
              <c:pt idx="3">
                <c:v>24823</c:v>
              </c:pt>
              <c:pt idx="4">
                <c:v>46631</c:v>
              </c:pt>
              <c:pt idx="5">
                <c:v>27119</c:v>
              </c:pt>
              <c:pt idx="6">
                <c:v>9081</c:v>
              </c:pt>
              <c:pt idx="7">
                <c:v>31226</c:v>
              </c:pt>
              <c:pt idx="8">
                <c:v>18806</c:v>
              </c:pt>
              <c:pt idx="9">
                <c:v>3984</c:v>
              </c:pt>
              <c:pt idx="10">
                <c:v>-910</c:v>
              </c:pt>
              <c:pt idx="11">
                <c:v>-1141</c:v>
              </c:pt>
              <c:pt idx="12">
                <c:v>558</c:v>
              </c:pt>
              <c:pt idx="13">
                <c:v>1422</c:v>
              </c:pt>
              <c:pt idx="14">
                <c:v>-3734</c:v>
              </c:pt>
              <c:pt idx="15">
                <c:v>-2376</c:v>
              </c:pt>
              <c:pt idx="16">
                <c:v>11137</c:v>
              </c:pt>
              <c:pt idx="17">
                <c:v>1198</c:v>
              </c:pt>
              <c:pt idx="18">
                <c:v>-5958</c:v>
              </c:pt>
              <c:pt idx="19">
                <c:v>1565</c:v>
              </c:pt>
              <c:pt idx="20">
                <c:v>4114</c:v>
              </c:pt>
              <c:pt idx="21">
                <c:v>2445</c:v>
              </c:pt>
              <c:pt idx="22">
                <c:v>3768</c:v>
              </c:pt>
              <c:pt idx="23">
                <c:v>12958</c:v>
              </c:pt>
              <c:pt idx="24">
                <c:v>2913</c:v>
              </c:pt>
              <c:pt idx="25">
                <c:v>20670</c:v>
              </c:pt>
              <c:pt idx="26">
                <c:v>37445</c:v>
              </c:pt>
              <c:pt idx="27">
                <c:v>36672</c:v>
              </c:pt>
              <c:pt idx="28">
                <c:v>40307</c:v>
              </c:pt>
              <c:pt idx="29">
                <c:v>22673</c:v>
              </c:pt>
              <c:pt idx="30">
                <c:v>17748</c:v>
              </c:pt>
              <c:pt idx="31">
                <c:v>13779</c:v>
              </c:pt>
              <c:pt idx="32">
                <c:v>2233</c:v>
              </c:pt>
              <c:pt idx="33">
                <c:v>935</c:v>
              </c:pt>
              <c:pt idx="34">
                <c:v>1000</c:v>
              </c:pt>
              <c:pt idx="35">
                <c:v>1146</c:v>
              </c:pt>
              <c:pt idx="36">
                <c:v>-4302</c:v>
              </c:pt>
              <c:pt idx="37">
                <c:v>-5913</c:v>
              </c:pt>
              <c:pt idx="38">
                <c:v>2320</c:v>
              </c:pt>
              <c:pt idx="39">
                <c:v>5577</c:v>
              </c:pt>
              <c:pt idx="40">
                <c:v>553</c:v>
              </c:pt>
              <c:pt idx="41">
                <c:v>4985</c:v>
              </c:pt>
              <c:pt idx="42">
                <c:v>6312</c:v>
              </c:pt>
              <c:pt idx="43">
                <c:v>1003</c:v>
              </c:pt>
              <c:pt idx="44">
                <c:v>12448</c:v>
              </c:pt>
              <c:pt idx="45">
                <c:v>9068</c:v>
              </c:pt>
              <c:pt idx="46">
                <c:v>9908</c:v>
              </c:pt>
              <c:pt idx="47">
                <c:v>20753</c:v>
              </c:pt>
              <c:pt idx="48">
                <c:v>18871</c:v>
              </c:pt>
              <c:pt idx="49">
                <c:v>27631</c:v>
              </c:pt>
              <c:pt idx="50">
                <c:v>25430</c:v>
              </c:pt>
              <c:pt idx="51">
                <c:v>26914</c:v>
              </c:pt>
              <c:pt idx="52">
                <c:v>22192</c:v>
              </c:pt>
              <c:pt idx="53">
                <c:v>13045</c:v>
              </c:pt>
              <c:pt idx="54">
                <c:v>1909</c:v>
              </c:pt>
              <c:pt idx="55">
                <c:v>3198</c:v>
              </c:pt>
              <c:pt idx="56">
                <c:v>-4015</c:v>
              </c:pt>
              <c:pt idx="57">
                <c:v>-2004</c:v>
              </c:pt>
              <c:pt idx="58">
                <c:v>-5934</c:v>
              </c:pt>
              <c:pt idx="59">
                <c:v>-852</c:v>
              </c:pt>
              <c:pt idx="60">
                <c:v>-2800</c:v>
              </c:pt>
              <c:pt idx="61">
                <c:v>470</c:v>
              </c:pt>
              <c:pt idx="62">
                <c:v>-6381</c:v>
              </c:pt>
              <c:pt idx="63">
                <c:v>-3892</c:v>
              </c:pt>
              <c:pt idx="64">
                <c:v>8186</c:v>
              </c:pt>
              <c:pt idx="65">
                <c:v>-4402</c:v>
              </c:pt>
              <c:pt idx="66">
                <c:v>-1797</c:v>
              </c:pt>
              <c:pt idx="67">
                <c:v>-932</c:v>
              </c:pt>
              <c:pt idx="68">
                <c:v>-11067</c:v>
              </c:pt>
              <c:pt idx="69">
                <c:v>-8268</c:v>
              </c:pt>
              <c:pt idx="70">
                <c:v>-4655</c:v>
              </c:pt>
              <c:pt idx="71">
                <c:v>-7063</c:v>
              </c:pt>
              <c:pt idx="72">
                <c:v>3200</c:v>
              </c:pt>
              <c:pt idx="73">
                <c:v>13337</c:v>
              </c:pt>
              <c:pt idx="74">
                <c:v>19434</c:v>
              </c:pt>
              <c:pt idx="75">
                <c:v>13387</c:v>
              </c:pt>
              <c:pt idx="76">
                <c:v>7879</c:v>
              </c:pt>
              <c:pt idx="77">
                <c:v>16409</c:v>
              </c:pt>
              <c:pt idx="78">
                <c:v>9865</c:v>
              </c:pt>
              <c:pt idx="79">
                <c:v>2574</c:v>
              </c:pt>
              <c:pt idx="80">
                <c:v>-6561</c:v>
              </c:pt>
              <c:pt idx="81">
                <c:v>232</c:v>
              </c:pt>
              <c:pt idx="82">
                <c:v>4187</c:v>
              </c:pt>
              <c:pt idx="83">
                <c:v>4558</c:v>
              </c:pt>
              <c:pt idx="84">
                <c:v>1291</c:v>
              </c:pt>
              <c:pt idx="85">
                <c:v>7833</c:v>
              </c:pt>
              <c:pt idx="86">
                <c:v>1364</c:v>
              </c:pt>
              <c:pt idx="87">
                <c:v>425</c:v>
              </c:pt>
              <c:pt idx="88">
                <c:v>-2375</c:v>
              </c:pt>
              <c:pt idx="89">
                <c:v>-704</c:v>
              </c:pt>
              <c:pt idx="90">
                <c:v>18</c:v>
              </c:pt>
              <c:pt idx="91">
                <c:v>1093</c:v>
              </c:pt>
              <c:pt idx="92">
                <c:v>2609</c:v>
              </c:pt>
              <c:pt idx="93">
                <c:v>9387</c:v>
              </c:pt>
              <c:pt idx="94">
                <c:v>6582</c:v>
              </c:pt>
              <c:pt idx="95">
                <c:v>11555</c:v>
              </c:pt>
              <c:pt idx="96">
                <c:v>23246</c:v>
              </c:pt>
              <c:pt idx="97">
                <c:v>24736</c:v>
              </c:pt>
              <c:pt idx="98">
                <c:v>19279</c:v>
              </c:pt>
              <c:pt idx="99">
                <c:v>21600</c:v>
              </c:pt>
              <c:pt idx="100">
                <c:v>20697</c:v>
              </c:pt>
              <c:pt idx="101">
                <c:v>13467</c:v>
              </c:pt>
              <c:pt idx="102">
                <c:v>5599</c:v>
              </c:pt>
              <c:pt idx="103">
                <c:v>-4024</c:v>
              </c:pt>
              <c:pt idx="104">
                <c:v>-7268</c:v>
              </c:pt>
              <c:pt idx="105">
                <c:v>-8128</c:v>
              </c:pt>
              <c:pt idx="106">
                <c:v>-9983</c:v>
              </c:pt>
              <c:pt idx="107">
                <c:v>-9500</c:v>
              </c:pt>
              <c:pt idx="108">
                <c:v>-5750</c:v>
              </c:pt>
              <c:pt idx="109">
                <c:v>-8587</c:v>
              </c:pt>
              <c:pt idx="110">
                <c:v>-4527</c:v>
              </c:pt>
              <c:pt idx="111">
                <c:v>1305</c:v>
              </c:pt>
              <c:pt idx="112">
                <c:v>-11855</c:v>
              </c:pt>
              <c:pt idx="113">
                <c:v>-10382</c:v>
              </c:pt>
              <c:pt idx="114">
                <c:v>-17946</c:v>
              </c:pt>
              <c:pt idx="115">
                <c:v>-21708</c:v>
              </c:pt>
              <c:pt idx="116">
                <c:v>-22811</c:v>
              </c:pt>
              <c:pt idx="117">
                <c:v>2052</c:v>
              </c:pt>
              <c:pt idx="118">
                <c:v>5569</c:v>
              </c:pt>
              <c:pt idx="119">
                <c:v>9874</c:v>
              </c:pt>
              <c:pt idx="120">
                <c:v>14650</c:v>
              </c:pt>
              <c:pt idx="121">
                <c:v>8177</c:v>
              </c:pt>
              <c:pt idx="122">
                <c:v>9522</c:v>
              </c:pt>
              <c:pt idx="123">
                <c:v>17829</c:v>
              </c:pt>
              <c:pt idx="124">
                <c:v>6738</c:v>
              </c:pt>
              <c:pt idx="125">
                <c:v>9806</c:v>
              </c:pt>
              <c:pt idx="126">
                <c:v>-7674</c:v>
              </c:pt>
              <c:pt idx="127">
                <c:v>-1532</c:v>
              </c:pt>
              <c:pt idx="128">
                <c:v>-6211</c:v>
              </c:pt>
              <c:pt idx="129">
                <c:v>-6463</c:v>
              </c:pt>
              <c:pt idx="130">
                <c:v>-8074</c:v>
              </c:pt>
              <c:pt idx="131">
                <c:v>-8533</c:v>
              </c:pt>
              <c:pt idx="132">
                <c:v>-6096</c:v>
              </c:pt>
              <c:pt idx="133">
                <c:v>-1720</c:v>
              </c:pt>
              <c:pt idx="134">
                <c:v>2572</c:v>
              </c:pt>
              <c:pt idx="135">
                <c:v>221</c:v>
              </c:pt>
              <c:pt idx="136">
                <c:v>-2676</c:v>
              </c:pt>
              <c:pt idx="137">
                <c:v>-2395</c:v>
              </c:pt>
              <c:pt idx="138">
                <c:v>-3496</c:v>
              </c:pt>
              <c:pt idx="139">
                <c:v>-3048</c:v>
              </c:pt>
              <c:pt idx="140">
                <c:v>-8773</c:v>
              </c:pt>
              <c:pt idx="141">
                <c:v>-2993</c:v>
              </c:pt>
              <c:pt idx="142">
                <c:v>1730</c:v>
              </c:pt>
              <c:pt idx="143">
                <c:v>-2582</c:v>
              </c:pt>
              <c:pt idx="144">
                <c:v>15506</c:v>
              </c:pt>
              <c:pt idx="145">
                <c:v>14312</c:v>
              </c:pt>
              <c:pt idx="146">
                <c:v>36460</c:v>
              </c:pt>
              <c:pt idx="147">
                <c:v>23722</c:v>
              </c:pt>
              <c:pt idx="148">
                <c:v>-10265</c:v>
              </c:pt>
              <c:pt idx="149">
                <c:v>16957</c:v>
              </c:pt>
              <c:pt idx="150">
                <c:v>12507</c:v>
              </c:pt>
              <c:pt idx="151">
                <c:v>5478</c:v>
              </c:pt>
              <c:pt idx="152">
                <c:v>10891</c:v>
              </c:pt>
              <c:pt idx="153">
                <c:v>9731</c:v>
              </c:pt>
              <c:pt idx="154">
                <c:v>9973</c:v>
              </c:pt>
              <c:pt idx="155">
                <c:v>6160</c:v>
              </c:pt>
              <c:pt idx="156">
                <c:v>7665</c:v>
              </c:pt>
              <c:pt idx="157">
                <c:v>10377</c:v>
              </c:pt>
              <c:pt idx="158">
                <c:v>15367</c:v>
              </c:pt>
              <c:pt idx="159">
                <c:v>9813</c:v>
              </c:pt>
              <c:pt idx="160">
                <c:v>2862</c:v>
              </c:pt>
              <c:pt idx="161">
                <c:v>8879</c:v>
              </c:pt>
              <c:pt idx="162">
                <c:v>-697</c:v>
              </c:pt>
              <c:pt idx="163">
                <c:v>7666</c:v>
              </c:pt>
              <c:pt idx="164">
                <c:v>13953</c:v>
              </c:pt>
              <c:pt idx="165">
                <c:v>16447</c:v>
              </c:pt>
              <c:pt idx="166">
                <c:v>24507</c:v>
              </c:pt>
              <c:pt idx="167">
                <c:v>30533</c:v>
              </c:pt>
              <c:pt idx="168">
                <c:v>1383</c:v>
              </c:pt>
              <c:pt idx="169">
                <c:v>22274</c:v>
              </c:pt>
              <c:pt idx="170">
                <c:v>20148</c:v>
              </c:pt>
              <c:pt idx="171">
                <c:v>16121</c:v>
              </c:pt>
              <c:pt idx="172">
                <c:v>18380</c:v>
              </c:pt>
              <c:pt idx="173">
                <c:v>28705</c:v>
              </c:pt>
              <c:pt idx="174">
                <c:v>6106</c:v>
              </c:pt>
              <c:pt idx="175">
                <c:v>-970</c:v>
              </c:pt>
              <c:pt idx="176">
                <c:v>-17151</c:v>
              </c:pt>
              <c:pt idx="177">
                <c:v>-15924</c:v>
              </c:pt>
              <c:pt idx="178">
                <c:v>-21635</c:v>
              </c:pt>
              <c:pt idx="179">
                <c:v>-20452</c:v>
              </c:pt>
              <c:pt idx="180">
                <c:v>-17256</c:v>
              </c:pt>
              <c:pt idx="181">
                <c:v>-17968</c:v>
              </c:pt>
              <c:pt idx="182">
                <c:v>-15798</c:v>
              </c:pt>
              <c:pt idx="183">
                <c:v>-12345</c:v>
              </c:pt>
              <c:pt idx="184">
                <c:v>-15785</c:v>
              </c:pt>
              <c:pt idx="185">
                <c:v>-12301</c:v>
              </c:pt>
              <c:pt idx="186">
                <c:v>-10509</c:v>
              </c:pt>
              <c:pt idx="187">
                <c:v>-13401</c:v>
              </c:pt>
              <c:pt idx="188">
                <c:v>3481</c:v>
              </c:pt>
              <c:pt idx="189">
                <c:v>2250</c:v>
              </c:pt>
              <c:pt idx="190">
                <c:v>2923</c:v>
              </c:pt>
              <c:pt idx="191">
                <c:v>8920</c:v>
              </c:pt>
              <c:pt idx="192">
                <c:v>16346</c:v>
              </c:pt>
              <c:pt idx="193">
                <c:v>20285</c:v>
              </c:pt>
              <c:pt idx="194">
                <c:v>18822</c:v>
              </c:pt>
              <c:pt idx="195">
                <c:v>19451</c:v>
              </c:pt>
              <c:pt idx="196">
                <c:v>15862</c:v>
              </c:pt>
              <c:pt idx="197">
                <c:v>19384</c:v>
              </c:pt>
              <c:pt idx="198">
                <c:v>10419</c:v>
              </c:pt>
              <c:pt idx="199">
                <c:v>1677</c:v>
              </c:pt>
              <c:pt idx="200">
                <c:v>-15347</c:v>
              </c:pt>
              <c:pt idx="201">
                <c:v>-13156</c:v>
              </c:pt>
              <c:pt idx="202">
                <c:v>-5582</c:v>
              </c:pt>
              <c:pt idx="203">
                <c:v>-5749</c:v>
              </c:pt>
              <c:pt idx="204">
                <c:v>-2781</c:v>
              </c:pt>
              <c:pt idx="205">
                <c:v>-5084</c:v>
              </c:pt>
              <c:pt idx="206">
                <c:v>-11894</c:v>
              </c:pt>
              <c:pt idx="207">
                <c:v>-1400</c:v>
              </c:pt>
              <c:pt idx="208">
                <c:v>-15631</c:v>
              </c:pt>
              <c:pt idx="209">
                <c:v>-19063</c:v>
              </c:pt>
              <c:pt idx="210">
                <c:v>-19134</c:v>
              </c:pt>
              <c:pt idx="211">
                <c:v>-22601</c:v>
              </c:pt>
              <c:pt idx="212">
                <c:v>-8826</c:v>
              </c:pt>
              <c:pt idx="213">
                <c:v>-9320</c:v>
              </c:pt>
              <c:pt idx="214">
                <c:v>9845</c:v>
              </c:pt>
              <c:pt idx="215">
                <c:v>-15336</c:v>
              </c:pt>
              <c:pt idx="216">
                <c:v>6638</c:v>
              </c:pt>
              <c:pt idx="217">
                <c:v>11467</c:v>
              </c:pt>
              <c:pt idx="218">
                <c:v>6295</c:v>
              </c:pt>
              <c:pt idx="219">
                <c:v>-3858</c:v>
              </c:pt>
              <c:pt idx="220">
                <c:v>-2923</c:v>
              </c:pt>
              <c:pt idx="221">
                <c:v>123</c:v>
              </c:pt>
              <c:pt idx="222">
                <c:v>-9605</c:v>
              </c:pt>
              <c:pt idx="223">
                <c:v>-694</c:v>
              </c:pt>
              <c:pt idx="224">
                <c:v>-10310</c:v>
              </c:pt>
              <c:pt idx="225">
                <c:v>-30605</c:v>
              </c:pt>
              <c:pt idx="226">
                <c:v>-4017</c:v>
              </c:pt>
              <c:pt idx="227">
                <c:v>-29397</c:v>
              </c:pt>
              <c:pt idx="228">
                <c:v>-9543</c:v>
              </c:pt>
              <c:pt idx="229">
                <c:v>-13055</c:v>
              </c:pt>
              <c:pt idx="230">
                <c:v>-9909</c:v>
              </c:pt>
              <c:pt idx="231">
                <c:v>-4368</c:v>
              </c:pt>
              <c:pt idx="232">
                <c:v>-22031</c:v>
              </c:pt>
              <c:pt idx="233">
                <c:v>-3724</c:v>
              </c:pt>
              <c:pt idx="234">
                <c:v>-9148</c:v>
              </c:pt>
              <c:pt idx="235">
                <c:v>-14430</c:v>
              </c:pt>
              <c:pt idx="236">
                <c:v>4373</c:v>
              </c:pt>
              <c:pt idx="237">
                <c:v>-3756</c:v>
              </c:pt>
              <c:pt idx="238">
                <c:v>2973</c:v>
              </c:pt>
              <c:pt idx="239">
                <c:v>7484</c:v>
              </c:pt>
              <c:pt idx="240">
                <c:v>-792</c:v>
              </c:pt>
              <c:pt idx="241">
                <c:v>14318</c:v>
              </c:pt>
              <c:pt idx="242">
                <c:v>1297</c:v>
              </c:pt>
              <c:pt idx="243">
                <c:v>142</c:v>
              </c:pt>
              <c:pt idx="244">
                <c:v>933</c:v>
              </c:pt>
              <c:pt idx="245">
                <c:v>-3614</c:v>
              </c:pt>
              <c:pt idx="246">
                <c:v>-5857</c:v>
              </c:pt>
              <c:pt idx="247">
                <c:v>-4715</c:v>
              </c:pt>
              <c:pt idx="248">
                <c:v>-5754</c:v>
              </c:pt>
              <c:pt idx="249">
                <c:v>-11975</c:v>
              </c:pt>
              <c:pt idx="250">
                <c:v>-642</c:v>
              </c:pt>
              <c:pt idx="251">
                <c:v>-7522</c:v>
              </c:pt>
              <c:pt idx="252">
                <c:v>-5112</c:v>
              </c:pt>
              <c:pt idx="253">
                <c:v>-6549</c:v>
              </c:pt>
              <c:pt idx="254">
                <c:v>-3580</c:v>
              </c:pt>
              <c:pt idx="255">
                <c:v>1695</c:v>
              </c:pt>
              <c:pt idx="256">
                <c:v>-811</c:v>
              </c:pt>
              <c:pt idx="257">
                <c:v>-3093</c:v>
              </c:pt>
              <c:pt idx="258">
                <c:v>-3376</c:v>
              </c:pt>
              <c:pt idx="259">
                <c:v>-6385</c:v>
              </c:pt>
              <c:pt idx="260">
                <c:v>8360</c:v>
              </c:pt>
              <c:pt idx="261">
                <c:v>-598</c:v>
              </c:pt>
              <c:pt idx="262">
                <c:v>5195</c:v>
              </c:pt>
              <c:pt idx="263">
                <c:v>-26727</c:v>
              </c:pt>
              <c:pt idx="264">
                <c:v>-1420</c:v>
              </c:pt>
              <c:pt idx="265">
                <c:v>-12</c:v>
              </c:pt>
              <c:pt idx="266">
                <c:v>3053</c:v>
              </c:pt>
              <c:pt idx="267">
                <c:v>1690</c:v>
              </c:pt>
              <c:pt idx="268">
                <c:v>330</c:v>
              </c:pt>
              <c:pt idx="269">
                <c:v>8903</c:v>
              </c:pt>
              <c:pt idx="270">
                <c:v>-6841</c:v>
              </c:pt>
              <c:pt idx="271">
                <c:v>-10875</c:v>
              </c:pt>
              <c:pt idx="272">
                <c:v>-8024</c:v>
              </c:pt>
              <c:pt idx="273">
                <c:v>-3763</c:v>
              </c:pt>
              <c:pt idx="274">
                <c:v>-5553</c:v>
              </c:pt>
              <c:pt idx="275">
                <c:v>-3761</c:v>
              </c:pt>
              <c:pt idx="276">
                <c:v>-5972</c:v>
              </c:pt>
              <c:pt idx="277">
                <c:v>-444</c:v>
              </c:pt>
              <c:pt idx="278">
                <c:v>-9203</c:v>
              </c:pt>
              <c:pt idx="279">
                <c:v>3382</c:v>
              </c:pt>
              <c:pt idx="280">
                <c:v>-9139</c:v>
              </c:pt>
              <c:pt idx="281">
                <c:v>5459</c:v>
              </c:pt>
              <c:pt idx="282">
                <c:v>1680</c:v>
              </c:pt>
              <c:pt idx="283">
                <c:v>-4356</c:v>
              </c:pt>
              <c:pt idx="284">
                <c:v>11060</c:v>
              </c:pt>
              <c:pt idx="285">
                <c:v>7028</c:v>
              </c:pt>
              <c:pt idx="286">
                <c:v>3067</c:v>
              </c:pt>
              <c:pt idx="287">
                <c:v>585</c:v>
              </c:pt>
              <c:pt idx="288">
                <c:v>-148</c:v>
              </c:pt>
              <c:pt idx="289">
                <c:v>-7624</c:v>
              </c:pt>
              <c:pt idx="290">
                <c:v>-2536</c:v>
              </c:pt>
              <c:pt idx="291">
                <c:v>-1676</c:v>
              </c:pt>
              <c:pt idx="292">
                <c:v>-1866</c:v>
              </c:pt>
              <c:pt idx="293">
                <c:v>-192</c:v>
              </c:pt>
              <c:pt idx="294">
                <c:v>3150</c:v>
              </c:pt>
              <c:pt idx="295">
                <c:v>-2242</c:v>
              </c:pt>
              <c:pt idx="296">
                <c:v>-3919</c:v>
              </c:pt>
              <c:pt idx="297">
                <c:v>-3106</c:v>
              </c:pt>
              <c:pt idx="298">
                <c:v>-3961</c:v>
              </c:pt>
              <c:pt idx="299">
                <c:v>-1028</c:v>
              </c:pt>
              <c:pt idx="300">
                <c:v>-2411</c:v>
              </c:pt>
              <c:pt idx="301">
                <c:v>-1155</c:v>
              </c:pt>
              <c:pt idx="302">
                <c:v>352</c:v>
              </c:pt>
              <c:pt idx="303">
                <c:v>407</c:v>
              </c:pt>
              <c:pt idx="304">
                <c:v>-1608</c:v>
              </c:pt>
              <c:pt idx="305">
                <c:v>-4695</c:v>
              </c:pt>
              <c:pt idx="306">
                <c:v>-519</c:v>
              </c:pt>
              <c:pt idx="307">
                <c:v>-2135</c:v>
              </c:pt>
              <c:pt idx="308">
                <c:v>3353</c:v>
              </c:pt>
              <c:pt idx="309">
                <c:v>5542</c:v>
              </c:pt>
              <c:pt idx="310">
                <c:v>11862</c:v>
              </c:pt>
              <c:pt idx="311">
                <c:v>-4266</c:v>
              </c:pt>
              <c:pt idx="312">
                <c:v>5010</c:v>
              </c:pt>
              <c:pt idx="313">
                <c:v>1855</c:v>
              </c:pt>
              <c:pt idx="314">
                <c:v>-490</c:v>
              </c:pt>
              <c:pt idx="315">
                <c:v>738</c:v>
              </c:pt>
              <c:pt idx="316">
                <c:v>-5218</c:v>
              </c:pt>
              <c:pt idx="317">
                <c:v>-3508</c:v>
              </c:pt>
              <c:pt idx="318">
                <c:v>118</c:v>
              </c:pt>
              <c:pt idx="319">
                <c:v>-5861</c:v>
              </c:pt>
              <c:pt idx="320">
                <c:v>-1713</c:v>
              </c:pt>
              <c:pt idx="321">
                <c:v>683</c:v>
              </c:pt>
              <c:pt idx="322">
                <c:v>2219</c:v>
              </c:pt>
              <c:pt idx="323">
                <c:v>-2734</c:v>
              </c:pt>
              <c:pt idx="324">
                <c:v>1593</c:v>
              </c:pt>
              <c:pt idx="325">
                <c:v>-235</c:v>
              </c:pt>
              <c:pt idx="326">
                <c:v>2283</c:v>
              </c:pt>
              <c:pt idx="327">
                <c:v>1790</c:v>
              </c:pt>
              <c:pt idx="328">
                <c:v>-14680</c:v>
              </c:pt>
              <c:pt idx="329">
                <c:v>-2374</c:v>
              </c:pt>
              <c:pt idx="330">
                <c:v>1743</c:v>
              </c:pt>
              <c:pt idx="331">
                <c:v>3064</c:v>
              </c:pt>
              <c:pt idx="332">
                <c:v>11769</c:v>
              </c:pt>
              <c:pt idx="333">
                <c:v>2504</c:v>
              </c:pt>
              <c:pt idx="334">
                <c:v>4450</c:v>
              </c:pt>
              <c:pt idx="335">
                <c:v>1721</c:v>
              </c:pt>
              <c:pt idx="336">
                <c:v>-12460</c:v>
              </c:pt>
              <c:pt idx="337">
                <c:v>-1959</c:v>
              </c:pt>
              <c:pt idx="338">
                <c:v>544</c:v>
              </c:pt>
              <c:pt idx="339">
                <c:v>-6403</c:v>
              </c:pt>
              <c:pt idx="340">
                <c:v>-7796</c:v>
              </c:pt>
              <c:pt idx="341">
                <c:v>-38295</c:v>
              </c:pt>
              <c:pt idx="342">
                <c:v>-24299</c:v>
              </c:pt>
              <c:pt idx="343">
                <c:v>-17722</c:v>
              </c:pt>
              <c:pt idx="344">
                <c:v>-26102</c:v>
              </c:pt>
              <c:pt idx="345">
                <c:v>-4941</c:v>
              </c:pt>
              <c:pt idx="346">
                <c:v>-7515</c:v>
              </c:pt>
              <c:pt idx="347">
                <c:v>-2495</c:v>
              </c:pt>
              <c:pt idx="348">
                <c:v>-14764</c:v>
              </c:pt>
              <c:pt idx="349">
                <c:v>-21935</c:v>
              </c:pt>
              <c:pt idx="350">
                <c:v>-12252</c:v>
              </c:pt>
              <c:pt idx="351">
                <c:v>-17040</c:v>
              </c:pt>
              <c:pt idx="352">
                <c:v>-13752</c:v>
              </c:pt>
              <c:pt idx="353">
                <c:v>-2823</c:v>
              </c:pt>
              <c:pt idx="354">
                <c:v>163</c:v>
              </c:pt>
              <c:pt idx="355">
                <c:v>-1545</c:v>
              </c:pt>
              <c:pt idx="356">
                <c:v>11343</c:v>
              </c:pt>
              <c:pt idx="357">
                <c:v>-8450</c:v>
              </c:pt>
              <c:pt idx="358">
                <c:v>-2741</c:v>
              </c:pt>
              <c:pt idx="359">
                <c:v>243</c:v>
              </c:pt>
              <c:pt idx="360">
                <c:v>811</c:v>
              </c:pt>
              <c:pt idx="361">
                <c:v>-1071</c:v>
              </c:pt>
              <c:pt idx="362">
                <c:v>169</c:v>
              </c:pt>
              <c:pt idx="363">
                <c:v>542</c:v>
              </c:pt>
              <c:pt idx="364">
                <c:v>-2768</c:v>
              </c:pt>
              <c:pt idx="365">
                <c:v>-774</c:v>
              </c:pt>
              <c:pt idx="366">
                <c:v>-21732</c:v>
              </c:pt>
              <c:pt idx="367">
                <c:v>-17218</c:v>
              </c:pt>
              <c:pt idx="368">
                <c:v>-1494</c:v>
              </c:pt>
              <c:pt idx="369">
                <c:v>5664</c:v>
              </c:pt>
              <c:pt idx="370">
                <c:v>1925</c:v>
              </c:pt>
              <c:pt idx="371">
                <c:v>1168</c:v>
              </c:pt>
              <c:pt idx="372">
                <c:v>3830</c:v>
              </c:pt>
              <c:pt idx="373">
                <c:v>1848</c:v>
              </c:pt>
              <c:pt idx="374">
                <c:v>4121</c:v>
              </c:pt>
              <c:pt idx="375">
                <c:v>24469</c:v>
              </c:pt>
              <c:pt idx="376">
                <c:v>-9506</c:v>
              </c:pt>
              <c:pt idx="377">
                <c:v>1366</c:v>
              </c:pt>
              <c:pt idx="378">
                <c:v>1511</c:v>
              </c:pt>
              <c:pt idx="379">
                <c:v>-11232</c:v>
              </c:pt>
              <c:pt idx="380">
                <c:v>6142</c:v>
              </c:pt>
              <c:pt idx="381">
                <c:v>832</c:v>
              </c:pt>
              <c:pt idx="382">
                <c:v>-1527</c:v>
              </c:pt>
              <c:pt idx="383">
                <c:v>4181</c:v>
              </c:pt>
              <c:pt idx="384">
                <c:v>1223</c:v>
              </c:pt>
              <c:pt idx="385">
                <c:v>-1964</c:v>
              </c:pt>
              <c:pt idx="386">
                <c:v>-954</c:v>
              </c:pt>
              <c:pt idx="387">
                <c:v>-4454</c:v>
              </c:pt>
              <c:pt idx="388">
                <c:v>1251</c:v>
              </c:pt>
              <c:pt idx="389">
                <c:v>-8510</c:v>
              </c:pt>
              <c:pt idx="390">
                <c:v>-1480</c:v>
              </c:pt>
              <c:pt idx="391">
                <c:v>-5628</c:v>
              </c:pt>
              <c:pt idx="392">
                <c:v>-17816</c:v>
              </c:pt>
              <c:pt idx="393">
                <c:v>4028</c:v>
              </c:pt>
              <c:pt idx="394">
                <c:v>2752</c:v>
              </c:pt>
              <c:pt idx="395">
                <c:v>2963</c:v>
              </c:pt>
              <c:pt idx="396">
                <c:v>-1020</c:v>
              </c:pt>
              <c:pt idx="397">
                <c:v>-5119</c:v>
              </c:pt>
              <c:pt idx="398">
                <c:v>763</c:v>
              </c:pt>
              <c:pt idx="399">
                <c:v>9915</c:v>
              </c:pt>
              <c:pt idx="400">
                <c:v>14688</c:v>
              </c:pt>
              <c:pt idx="401">
                <c:v>864</c:v>
              </c:pt>
              <c:pt idx="402">
                <c:v>1254</c:v>
              </c:pt>
              <c:pt idx="403">
                <c:v>5381</c:v>
              </c:pt>
              <c:pt idx="404">
                <c:v>-21750</c:v>
              </c:pt>
              <c:pt idx="405">
                <c:v>-22593</c:v>
              </c:pt>
              <c:pt idx="406">
                <c:v>4752</c:v>
              </c:pt>
              <c:pt idx="407">
                <c:v>4666</c:v>
              </c:pt>
              <c:pt idx="408">
                <c:v>2742</c:v>
              </c:pt>
              <c:pt idx="409">
                <c:v>-680</c:v>
              </c:pt>
              <c:pt idx="410">
                <c:v>931</c:v>
              </c:pt>
              <c:pt idx="411">
                <c:v>2284</c:v>
              </c:pt>
              <c:pt idx="412">
                <c:v>-2776</c:v>
              </c:pt>
              <c:pt idx="413">
                <c:v>-12887</c:v>
              </c:pt>
              <c:pt idx="414">
                <c:v>-5151</c:v>
              </c:pt>
              <c:pt idx="415">
                <c:v>-10215</c:v>
              </c:pt>
              <c:pt idx="416">
                <c:v>-417</c:v>
              </c:pt>
              <c:pt idx="417">
                <c:v>3397</c:v>
              </c:pt>
              <c:pt idx="418">
                <c:v>1337</c:v>
              </c:pt>
              <c:pt idx="419">
                <c:v>2791</c:v>
              </c:pt>
              <c:pt idx="420">
                <c:v>3275</c:v>
              </c:pt>
              <c:pt idx="421">
                <c:v>3896</c:v>
              </c:pt>
              <c:pt idx="422">
                <c:v>858</c:v>
              </c:pt>
              <c:pt idx="423">
                <c:v>2396</c:v>
              </c:pt>
              <c:pt idx="424">
                <c:v>-7253</c:v>
              </c:pt>
              <c:pt idx="425">
                <c:v>352</c:v>
              </c:pt>
              <c:pt idx="426">
                <c:v>530</c:v>
              </c:pt>
              <c:pt idx="427">
                <c:v>-3891</c:v>
              </c:pt>
              <c:pt idx="428">
                <c:v>2697</c:v>
              </c:pt>
              <c:pt idx="429">
                <c:v>2049</c:v>
              </c:pt>
              <c:pt idx="430">
                <c:v>5326</c:v>
              </c:pt>
              <c:pt idx="431">
                <c:v>-3858</c:v>
              </c:pt>
              <c:pt idx="432">
                <c:v>87</c:v>
              </c:pt>
              <c:pt idx="433">
                <c:v>-10067</c:v>
              </c:pt>
              <c:pt idx="434">
                <c:v>-1242</c:v>
              </c:pt>
              <c:pt idx="435">
                <c:v>3631</c:v>
              </c:pt>
              <c:pt idx="436">
                <c:v>431</c:v>
              </c:pt>
              <c:pt idx="437">
                <c:v>-542</c:v>
              </c:pt>
              <c:pt idx="438">
                <c:v>-9945</c:v>
              </c:pt>
              <c:pt idx="439">
                <c:v>-6695</c:v>
              </c:pt>
              <c:pt idx="440">
                <c:v>-3379</c:v>
              </c:pt>
              <c:pt idx="441">
                <c:v>-398</c:v>
              </c:pt>
              <c:pt idx="442">
                <c:v>-4767</c:v>
              </c:pt>
              <c:pt idx="443">
                <c:v>-3714</c:v>
              </c:pt>
              <c:pt idx="444">
                <c:v>-952</c:v>
              </c:pt>
              <c:pt idx="445">
                <c:v>-6707</c:v>
              </c:pt>
              <c:pt idx="446">
                <c:v>-5101</c:v>
              </c:pt>
              <c:pt idx="447">
                <c:v>118</c:v>
              </c:pt>
              <c:pt idx="448">
                <c:v>-12058</c:v>
              </c:pt>
              <c:pt idx="449">
                <c:v>-2565</c:v>
              </c:pt>
              <c:pt idx="450">
                <c:v>-160</c:v>
              </c:pt>
              <c:pt idx="451">
                <c:v>5315</c:v>
              </c:pt>
              <c:pt idx="452">
                <c:v>-1017</c:v>
              </c:pt>
              <c:pt idx="453">
                <c:v>-3104</c:v>
              </c:pt>
              <c:pt idx="454">
                <c:v>-2263</c:v>
              </c:pt>
              <c:pt idx="455">
                <c:v>-7391</c:v>
              </c:pt>
              <c:pt idx="456">
                <c:v>-14112</c:v>
              </c:pt>
              <c:pt idx="457">
                <c:v>-13145</c:v>
              </c:pt>
              <c:pt idx="458">
                <c:v>-7659</c:v>
              </c:pt>
              <c:pt idx="459">
                <c:v>-13241</c:v>
              </c:pt>
              <c:pt idx="460">
                <c:v>-18150</c:v>
              </c:pt>
              <c:pt idx="461">
                <c:v>-16749</c:v>
              </c:pt>
              <c:pt idx="462">
                <c:v>3656</c:v>
              </c:pt>
              <c:pt idx="463">
                <c:v>-10971</c:v>
              </c:pt>
              <c:pt idx="464">
                <c:v>-1007</c:v>
              </c:pt>
              <c:pt idx="465">
                <c:v>-772</c:v>
              </c:pt>
              <c:pt idx="466">
                <c:v>-2480</c:v>
              </c:pt>
              <c:pt idx="467">
                <c:v>-9</c:v>
              </c:pt>
              <c:pt idx="468">
                <c:v>-775</c:v>
              </c:pt>
              <c:pt idx="469">
                <c:v>-1851</c:v>
              </c:pt>
              <c:pt idx="470">
                <c:v>3490</c:v>
              </c:pt>
              <c:pt idx="471">
                <c:v>2907</c:v>
              </c:pt>
              <c:pt idx="472">
                <c:v>5434</c:v>
              </c:pt>
              <c:pt idx="473">
                <c:v>4331</c:v>
              </c:pt>
              <c:pt idx="474">
                <c:v>333</c:v>
              </c:pt>
              <c:pt idx="475">
                <c:v>-539</c:v>
              </c:pt>
              <c:pt idx="476">
                <c:v>-2661</c:v>
              </c:pt>
              <c:pt idx="477">
                <c:v>4675</c:v>
              </c:pt>
              <c:pt idx="478">
                <c:v>12192</c:v>
              </c:pt>
              <c:pt idx="479">
                <c:v>1773</c:v>
              </c:pt>
              <c:pt idx="480">
                <c:v>-4855</c:v>
              </c:pt>
              <c:pt idx="481">
                <c:v>5973</c:v>
              </c:pt>
              <c:pt idx="482">
                <c:v>314</c:v>
              </c:pt>
              <c:pt idx="483">
                <c:v>-2481</c:v>
              </c:pt>
              <c:pt idx="484">
                <c:v>-5605</c:v>
              </c:pt>
              <c:pt idx="485">
                <c:v>-2311</c:v>
              </c:pt>
              <c:pt idx="486">
                <c:v>-844</c:v>
              </c:pt>
              <c:pt idx="487">
                <c:v>3839</c:v>
              </c:pt>
              <c:pt idx="488">
                <c:v>-45283</c:v>
              </c:pt>
              <c:pt idx="489">
                <c:v>-4701</c:v>
              </c:pt>
              <c:pt idx="490">
                <c:v>-2052</c:v>
              </c:pt>
              <c:pt idx="491">
                <c:v>-5012</c:v>
              </c:pt>
              <c:pt idx="492">
                <c:v>-4645</c:v>
              </c:pt>
              <c:pt idx="493">
                <c:v>2858</c:v>
              </c:pt>
              <c:pt idx="494">
                <c:v>1749</c:v>
              </c:pt>
              <c:pt idx="495">
                <c:v>5155</c:v>
              </c:pt>
              <c:pt idx="496">
                <c:v>-2755</c:v>
              </c:pt>
              <c:pt idx="497">
                <c:v>-373</c:v>
              </c:pt>
              <c:pt idx="498">
                <c:v>-13853</c:v>
              </c:pt>
              <c:pt idx="499">
                <c:v>-12705</c:v>
              </c:pt>
              <c:pt idx="500">
                <c:v>-12869</c:v>
              </c:pt>
              <c:pt idx="501">
                <c:v>-13959</c:v>
              </c:pt>
              <c:pt idx="502">
                <c:v>-3599</c:v>
              </c:pt>
              <c:pt idx="503">
                <c:v>6231</c:v>
              </c:pt>
              <c:pt idx="504">
                <c:v>-15570</c:v>
              </c:pt>
              <c:pt idx="505">
                <c:v>3824</c:v>
              </c:pt>
              <c:pt idx="506">
                <c:v>1024</c:v>
              </c:pt>
              <c:pt idx="507">
                <c:v>5840</c:v>
              </c:pt>
              <c:pt idx="508">
                <c:v>7485</c:v>
              </c:pt>
              <c:pt idx="509">
                <c:v>-10717</c:v>
              </c:pt>
              <c:pt idx="510">
                <c:v>-20513</c:v>
              </c:pt>
              <c:pt idx="511">
                <c:v>-20318</c:v>
              </c:pt>
              <c:pt idx="512">
                <c:v>-20803</c:v>
              </c:pt>
              <c:pt idx="513">
                <c:v>-15811</c:v>
              </c:pt>
              <c:pt idx="514">
                <c:v>-22726</c:v>
              </c:pt>
              <c:pt idx="515">
                <c:v>-17717</c:v>
              </c:pt>
              <c:pt idx="516">
                <c:v>-13605</c:v>
              </c:pt>
              <c:pt idx="517">
                <c:v>-19654</c:v>
              </c:pt>
              <c:pt idx="518">
                <c:v>-17738</c:v>
              </c:pt>
              <c:pt idx="519">
                <c:v>-19062</c:v>
              </c:pt>
              <c:pt idx="520">
                <c:v>-22433</c:v>
              </c:pt>
              <c:pt idx="521">
                <c:v>-22630</c:v>
              </c:pt>
              <c:pt idx="522">
                <c:v>-17898</c:v>
              </c:pt>
              <c:pt idx="523">
                <c:v>-20181</c:v>
              </c:pt>
              <c:pt idx="524">
                <c:v>-14725</c:v>
              </c:pt>
              <c:pt idx="525">
                <c:v>-9046</c:v>
              </c:pt>
              <c:pt idx="526">
                <c:v>4601</c:v>
              </c:pt>
              <c:pt idx="527">
                <c:v>16554</c:v>
              </c:pt>
              <c:pt idx="528">
                <c:v>-1558</c:v>
              </c:pt>
              <c:pt idx="529">
                <c:v>-8604</c:v>
              </c:pt>
              <c:pt idx="530">
                <c:v>-8875</c:v>
              </c:pt>
              <c:pt idx="531">
                <c:v>-637</c:v>
              </c:pt>
              <c:pt idx="532">
                <c:v>-10581</c:v>
              </c:pt>
              <c:pt idx="533">
                <c:v>-13277</c:v>
              </c:pt>
              <c:pt idx="534">
                <c:v>3568</c:v>
              </c:pt>
              <c:pt idx="535">
                <c:v>-29459</c:v>
              </c:pt>
              <c:pt idx="536">
                <c:v>-10479</c:v>
              </c:pt>
              <c:pt idx="537">
                <c:v>-15189</c:v>
              </c:pt>
              <c:pt idx="538">
                <c:v>-15714</c:v>
              </c:pt>
              <c:pt idx="539">
                <c:v>-13587</c:v>
              </c:pt>
              <c:pt idx="540">
                <c:v>-11605</c:v>
              </c:pt>
              <c:pt idx="541">
                <c:v>-15390</c:v>
              </c:pt>
              <c:pt idx="542">
                <c:v>-12999</c:v>
              </c:pt>
              <c:pt idx="543">
                <c:v>-9112</c:v>
              </c:pt>
              <c:pt idx="544">
                <c:v>-7768</c:v>
              </c:pt>
              <c:pt idx="545">
                <c:v>-11409</c:v>
              </c:pt>
              <c:pt idx="546">
                <c:v>-11621</c:v>
              </c:pt>
              <c:pt idx="547">
                <c:v>-20920</c:v>
              </c:pt>
              <c:pt idx="548">
                <c:v>-6749</c:v>
              </c:pt>
              <c:pt idx="549">
                <c:v>-3189</c:v>
              </c:pt>
              <c:pt idx="550">
                <c:v>-1384</c:v>
              </c:pt>
              <c:pt idx="551">
                <c:v>-5992</c:v>
              </c:pt>
              <c:pt idx="552">
                <c:v>2088</c:v>
              </c:pt>
              <c:pt idx="553">
                <c:v>13219</c:v>
              </c:pt>
              <c:pt idx="554">
                <c:v>14781</c:v>
              </c:pt>
              <c:pt idx="555">
                <c:v>4709</c:v>
              </c:pt>
              <c:pt idx="556">
                <c:v>4246</c:v>
              </c:pt>
              <c:pt idx="557">
                <c:v>-5833</c:v>
              </c:pt>
              <c:pt idx="558">
                <c:v>-5132</c:v>
              </c:pt>
              <c:pt idx="559">
                <c:v>-12313</c:v>
              </c:pt>
              <c:pt idx="560">
                <c:v>-12380</c:v>
              </c:pt>
              <c:pt idx="561">
                <c:v>-14168</c:v>
              </c:pt>
              <c:pt idx="562">
                <c:v>-8731</c:v>
              </c:pt>
              <c:pt idx="563">
                <c:v>-18011</c:v>
              </c:pt>
              <c:pt idx="564">
                <c:v>-2069</c:v>
              </c:pt>
              <c:pt idx="565">
                <c:v>-717</c:v>
              </c:pt>
              <c:pt idx="566">
                <c:v>9575</c:v>
              </c:pt>
              <c:pt idx="567">
                <c:v>-22397</c:v>
              </c:pt>
              <c:pt idx="568">
                <c:v>-15504</c:v>
              </c:pt>
              <c:pt idx="569">
                <c:v>-19559</c:v>
              </c:pt>
              <c:pt idx="570">
                <c:v>-10346</c:v>
              </c:pt>
              <c:pt idx="571">
                <c:v>-33673</c:v>
              </c:pt>
              <c:pt idx="572">
                <c:v>-6971</c:v>
              </c:pt>
              <c:pt idx="573">
                <c:v>-8834</c:v>
              </c:pt>
              <c:pt idx="574">
                <c:v>-10423</c:v>
              </c:pt>
              <c:pt idx="575">
                <c:v>-10343</c:v>
              </c:pt>
              <c:pt idx="576">
                <c:v>-2777</c:v>
              </c:pt>
              <c:pt idx="577">
                <c:v>3234</c:v>
              </c:pt>
              <c:pt idx="578">
                <c:v>930</c:v>
              </c:pt>
              <c:pt idx="579">
                <c:v>848</c:v>
              </c:pt>
              <c:pt idx="580">
                <c:v>-5112</c:v>
              </c:pt>
              <c:pt idx="581">
                <c:v>-7157</c:v>
              </c:pt>
              <c:pt idx="582">
                <c:v>-3601</c:v>
              </c:pt>
              <c:pt idx="583">
                <c:v>-17067</c:v>
              </c:pt>
              <c:pt idx="584">
                <c:v>-13248</c:v>
              </c:pt>
              <c:pt idx="585">
                <c:v>-28240</c:v>
              </c:pt>
              <c:pt idx="586">
                <c:v>-1916</c:v>
              </c:pt>
              <c:pt idx="587">
                <c:v>-4898</c:v>
              </c:pt>
              <c:pt idx="588">
                <c:v>194</c:v>
              </c:pt>
              <c:pt idx="589">
                <c:v>-24341</c:v>
              </c:pt>
              <c:pt idx="590">
                <c:v>-3697</c:v>
              </c:pt>
              <c:pt idx="591">
                <c:v>-127</c:v>
              </c:pt>
              <c:pt idx="592">
                <c:v>2128</c:v>
              </c:pt>
              <c:pt idx="593">
                <c:v>-7565</c:v>
              </c:pt>
              <c:pt idx="594">
                <c:v>-4851</c:v>
              </c:pt>
              <c:pt idx="595">
                <c:v>-5969</c:v>
              </c:pt>
              <c:pt idx="596">
                <c:v>3630</c:v>
              </c:pt>
              <c:pt idx="597">
                <c:v>1074</c:v>
              </c:pt>
              <c:pt idx="598">
                <c:v>3313</c:v>
              </c:pt>
              <c:pt idx="599">
                <c:v>-7850</c:v>
              </c:pt>
              <c:pt idx="600">
                <c:v>-3145</c:v>
              </c:pt>
              <c:pt idx="601">
                <c:v>-19567</c:v>
              </c:pt>
              <c:pt idx="602">
                <c:v>-26754</c:v>
              </c:pt>
              <c:pt idx="603">
                <c:v>-31750</c:v>
              </c:pt>
              <c:pt idx="604">
                <c:v>-7737</c:v>
              </c:pt>
              <c:pt idx="605">
                <c:v>-17700</c:v>
              </c:pt>
              <c:pt idx="606">
                <c:v>-14303</c:v>
              </c:pt>
              <c:pt idx="607">
                <c:v>-16636</c:v>
              </c:pt>
              <c:pt idx="608">
                <c:v>-7755</c:v>
              </c:pt>
              <c:pt idx="609">
                <c:v>-31025</c:v>
              </c:pt>
              <c:pt idx="610">
                <c:v>-557</c:v>
              </c:pt>
              <c:pt idx="611">
                <c:v>-2260</c:v>
              </c:pt>
              <c:pt idx="612">
                <c:v>-1604</c:v>
              </c:pt>
              <c:pt idx="613">
                <c:v>-7852</c:v>
              </c:pt>
              <c:pt idx="614">
                <c:v>-2194</c:v>
              </c:pt>
              <c:pt idx="615">
                <c:v>-1839</c:v>
              </c:pt>
              <c:pt idx="616">
                <c:v>3404</c:v>
              </c:pt>
              <c:pt idx="617">
                <c:v>-22017</c:v>
              </c:pt>
              <c:pt idx="618">
                <c:v>-3865</c:v>
              </c:pt>
              <c:pt idx="619">
                <c:v>-1656</c:v>
              </c:pt>
              <c:pt idx="620">
                <c:v>8128</c:v>
              </c:pt>
              <c:pt idx="621">
                <c:v>6206</c:v>
              </c:pt>
              <c:pt idx="622">
                <c:v>4874</c:v>
              </c:pt>
              <c:pt idx="623">
                <c:v>-2403</c:v>
              </c:pt>
              <c:pt idx="624">
                <c:v>-4711</c:v>
              </c:pt>
              <c:pt idx="625">
                <c:v>-83</c:v>
              </c:pt>
              <c:pt idx="626">
                <c:v>-18347</c:v>
              </c:pt>
              <c:pt idx="627">
                <c:v>-13912</c:v>
              </c:pt>
              <c:pt idx="628">
                <c:v>-27385</c:v>
              </c:pt>
              <c:pt idx="629">
                <c:v>-22766</c:v>
              </c:pt>
              <c:pt idx="630">
                <c:v>-5978</c:v>
              </c:pt>
              <c:pt idx="631">
                <c:v>-3833</c:v>
              </c:pt>
              <c:pt idx="632">
                <c:v>-4406</c:v>
              </c:pt>
              <c:pt idx="633">
                <c:v>-699</c:v>
              </c:pt>
              <c:pt idx="634">
                <c:v>-1727</c:v>
              </c:pt>
              <c:pt idx="635">
                <c:v>439</c:v>
              </c:pt>
              <c:pt idx="636">
                <c:v>-1577</c:v>
              </c:pt>
              <c:pt idx="637">
                <c:v>-1351</c:v>
              </c:pt>
              <c:pt idx="638">
                <c:v>4923</c:v>
              </c:pt>
              <c:pt idx="639">
                <c:v>-3041</c:v>
              </c:pt>
              <c:pt idx="640">
                <c:v>-3018</c:v>
              </c:pt>
              <c:pt idx="641">
                <c:v>-1002</c:v>
              </c:pt>
              <c:pt idx="642">
                <c:v>1716</c:v>
              </c:pt>
              <c:pt idx="643">
                <c:v>-2624</c:v>
              </c:pt>
              <c:pt idx="644">
                <c:v>2966</c:v>
              </c:pt>
              <c:pt idx="645">
                <c:v>6705</c:v>
              </c:pt>
              <c:pt idx="646">
                <c:v>-2519</c:v>
              </c:pt>
              <c:pt idx="647">
                <c:v>-6626</c:v>
              </c:pt>
              <c:pt idx="648">
                <c:v>104</c:v>
              </c:pt>
              <c:pt idx="649">
                <c:v>-18195</c:v>
              </c:pt>
              <c:pt idx="650">
                <c:v>-14073</c:v>
              </c:pt>
              <c:pt idx="651">
                <c:v>-6852</c:v>
              </c:pt>
              <c:pt idx="652">
                <c:v>-12121</c:v>
              </c:pt>
              <c:pt idx="653">
                <c:v>-18281</c:v>
              </c:pt>
              <c:pt idx="654">
                <c:v>-12863</c:v>
              </c:pt>
              <c:pt idx="655">
                <c:v>-23608</c:v>
              </c:pt>
              <c:pt idx="656">
                <c:v>-13060</c:v>
              </c:pt>
              <c:pt idx="657">
                <c:v>-14799</c:v>
              </c:pt>
              <c:pt idx="658">
                <c:v>-2175</c:v>
              </c:pt>
              <c:pt idx="659">
                <c:v>-3187</c:v>
              </c:pt>
              <c:pt idx="660">
                <c:v>-2507</c:v>
              </c:pt>
              <c:pt idx="661">
                <c:v>-3029</c:v>
              </c:pt>
              <c:pt idx="662">
                <c:v>13</c:v>
              </c:pt>
              <c:pt idx="663">
                <c:v>-22527</c:v>
              </c:pt>
              <c:pt idx="664">
                <c:v>-27566</c:v>
              </c:pt>
              <c:pt idx="665">
                <c:v>-27147</c:v>
              </c:pt>
              <c:pt idx="666">
                <c:v>-1845</c:v>
              </c:pt>
              <c:pt idx="667">
                <c:v>-33788</c:v>
              </c:pt>
              <c:pt idx="668">
                <c:v>-27719</c:v>
              </c:pt>
              <c:pt idx="669">
                <c:v>53505</c:v>
              </c:pt>
              <c:pt idx="670">
                <c:v>49232</c:v>
              </c:pt>
              <c:pt idx="671">
                <c:v>20216</c:v>
              </c:pt>
              <c:pt idx="672">
                <c:v>-11176</c:v>
              </c:pt>
              <c:pt idx="673">
                <c:v>-6749</c:v>
              </c:pt>
              <c:pt idx="674">
                <c:v>12321</c:v>
              </c:pt>
              <c:pt idx="675">
                <c:v>24685</c:v>
              </c:pt>
              <c:pt idx="676">
                <c:v>14869</c:v>
              </c:pt>
              <c:pt idx="677">
                <c:v>37188</c:v>
              </c:pt>
              <c:pt idx="678">
                <c:v>-11934</c:v>
              </c:pt>
              <c:pt idx="679">
                <c:v>-1948</c:v>
              </c:pt>
              <c:pt idx="680">
                <c:v>-10851</c:v>
              </c:pt>
              <c:pt idx="681">
                <c:v>-4303</c:v>
              </c:pt>
              <c:pt idx="682">
                <c:v>-4190</c:v>
              </c:pt>
              <c:pt idx="683">
                <c:v>-2617</c:v>
              </c:pt>
              <c:pt idx="684">
                <c:v>-3267</c:v>
              </c:pt>
              <c:pt idx="685">
                <c:v>-8600</c:v>
              </c:pt>
              <c:pt idx="686">
                <c:v>-2296</c:v>
              </c:pt>
              <c:pt idx="687">
                <c:v>3779</c:v>
              </c:pt>
              <c:pt idx="688">
                <c:v>5254</c:v>
              </c:pt>
              <c:pt idx="689">
                <c:v>-7702</c:v>
              </c:pt>
              <c:pt idx="690">
                <c:v>-2722</c:v>
              </c:pt>
              <c:pt idx="691">
                <c:v>-5723</c:v>
              </c:pt>
              <c:pt idx="692">
                <c:v>5060</c:v>
              </c:pt>
              <c:pt idx="693">
                <c:v>3339</c:v>
              </c:pt>
              <c:pt idx="694">
                <c:v>3018</c:v>
              </c:pt>
              <c:pt idx="695">
                <c:v>4636</c:v>
              </c:pt>
              <c:pt idx="696">
                <c:v>3998</c:v>
              </c:pt>
              <c:pt idx="697">
                <c:v>1399</c:v>
              </c:pt>
              <c:pt idx="698">
                <c:v>-8295</c:v>
              </c:pt>
              <c:pt idx="699">
                <c:v>-8006</c:v>
              </c:pt>
              <c:pt idx="700">
                <c:v>-11414</c:v>
              </c:pt>
              <c:pt idx="701">
                <c:v>-15703</c:v>
              </c:pt>
              <c:pt idx="702">
                <c:v>-13874</c:v>
              </c:pt>
              <c:pt idx="703">
                <c:v>135</c:v>
              </c:pt>
              <c:pt idx="704">
                <c:v>-1982</c:v>
              </c:pt>
              <c:pt idx="705">
                <c:v>-9592</c:v>
              </c:pt>
              <c:pt idx="706">
                <c:v>-4060</c:v>
              </c:pt>
              <c:pt idx="707">
                <c:v>-2369</c:v>
              </c:pt>
              <c:pt idx="708">
                <c:v>331</c:v>
              </c:pt>
              <c:pt idx="709">
                <c:v>-7770</c:v>
              </c:pt>
              <c:pt idx="710">
                <c:v>-2901</c:v>
              </c:pt>
              <c:pt idx="711">
                <c:v>-5942</c:v>
              </c:pt>
              <c:pt idx="712">
                <c:v>-2301</c:v>
              </c:pt>
              <c:pt idx="713">
                <c:v>-1578</c:v>
              </c:pt>
              <c:pt idx="714">
                <c:v>-7716</c:v>
              </c:pt>
              <c:pt idx="715">
                <c:v>-25494</c:v>
              </c:pt>
              <c:pt idx="716">
                <c:v>1756</c:v>
              </c:pt>
              <c:pt idx="717">
                <c:v>2031</c:v>
              </c:pt>
              <c:pt idx="718">
                <c:v>886</c:v>
              </c:pt>
              <c:pt idx="719">
                <c:v>3780</c:v>
              </c:pt>
              <c:pt idx="720">
                <c:v>-4552</c:v>
              </c:pt>
              <c:pt idx="721">
                <c:v>3634</c:v>
              </c:pt>
              <c:pt idx="722">
                <c:v>4171</c:v>
              </c:pt>
              <c:pt idx="723">
                <c:v>7728</c:v>
              </c:pt>
              <c:pt idx="724">
                <c:v>2407</c:v>
              </c:pt>
              <c:pt idx="725">
                <c:v>-895</c:v>
              </c:pt>
              <c:pt idx="726">
                <c:v>-6515</c:v>
              </c:pt>
              <c:pt idx="727">
                <c:v>-7058</c:v>
              </c:pt>
              <c:pt idx="728">
                <c:v>-5660</c:v>
              </c:pt>
              <c:pt idx="729">
                <c:v>-6231</c:v>
              </c:pt>
              <c:pt idx="730">
                <c:v>-1116</c:v>
              </c:pt>
              <c:pt idx="731">
                <c:v>1062</c:v>
              </c:pt>
              <c:pt idx="732">
                <c:v>1835</c:v>
              </c:pt>
              <c:pt idx="733">
                <c:v>2618</c:v>
              </c:pt>
              <c:pt idx="734">
                <c:v>505</c:v>
              </c:pt>
              <c:pt idx="735">
                <c:v>-371</c:v>
              </c:pt>
              <c:pt idx="736">
                <c:v>-4418</c:v>
              </c:pt>
              <c:pt idx="737">
                <c:v>-210</c:v>
              </c:pt>
              <c:pt idx="738">
                <c:v>4358</c:v>
              </c:pt>
              <c:pt idx="739">
                <c:v>-2203</c:v>
              </c:pt>
              <c:pt idx="740">
                <c:v>7881</c:v>
              </c:pt>
              <c:pt idx="741">
                <c:v>3597</c:v>
              </c:pt>
              <c:pt idx="742">
                <c:v>2787</c:v>
              </c:pt>
              <c:pt idx="743">
                <c:v>4806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9847952"/>
        <c:axId val="1459839792"/>
      </c:barChart>
      <c:catAx>
        <c:axId val="1459847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59839792"/>
        <c:crosses val="autoZero"/>
        <c:auto val="1"/>
        <c:lblAlgn val="ctr"/>
        <c:lblOffset val="100"/>
        <c:noMultiLvlLbl val="0"/>
      </c:catAx>
      <c:valAx>
        <c:axId val="1459839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9847952"/>
        <c:crosses val="autoZero"/>
        <c:crossBetween val="between"/>
        <c:dispUnits>
          <c:builtInUnit val="thousands"/>
          <c:dispUnitsLbl>
            <c:layout/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 b="1"/>
              <a:t>Dijagrami  potrošnje za dane u mjesecu sa max. satnom potrošnjom</a:t>
            </a:r>
          </a:p>
        </c:rich>
      </c:tx>
      <c:layout>
        <c:manualLayout>
          <c:xMode val="edge"/>
          <c:yMode val="edge"/>
          <c:x val="0.35228037671761619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943834729168408E-2"/>
          <c:y val="0.16932933763687105"/>
          <c:w val="0.94580334555058809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Konzum_Dani_2018!$D$5:$D$16</c:f>
              <c:numCache>
                <c:formatCode>#,##0</c:formatCode>
                <c:ptCount val="12"/>
                <c:pt idx="0" formatCode="0">
                  <c:v>1186.8440000000001</c:v>
                </c:pt>
                <c:pt idx="1">
                  <c:v>1361.0650000000001</c:v>
                </c:pt>
                <c:pt idx="2">
                  <c:v>1433.1859999999999</c:v>
                </c:pt>
                <c:pt idx="3">
                  <c:v>1106.336</c:v>
                </c:pt>
                <c:pt idx="4">
                  <c:v>1010.924</c:v>
                </c:pt>
                <c:pt idx="5">
                  <c:v>1098.4690000000001</c:v>
                </c:pt>
                <c:pt idx="6">
                  <c:v>1148.146</c:v>
                </c:pt>
                <c:pt idx="7">
                  <c:v>1078.9549999999999</c:v>
                </c:pt>
                <c:pt idx="8">
                  <c:v>1074.6859999999999</c:v>
                </c:pt>
                <c:pt idx="9">
                  <c:v>1136.2570000000001</c:v>
                </c:pt>
                <c:pt idx="10">
                  <c:v>1234.6590000000001</c:v>
                </c:pt>
                <c:pt idx="11">
                  <c:v>1341.423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Konzum_Dani_2018!$E$5:$E$16</c:f>
              <c:numCache>
                <c:formatCode>#,##0</c:formatCode>
                <c:ptCount val="12"/>
                <c:pt idx="0">
                  <c:v>1102.2850000000001</c:v>
                </c:pt>
                <c:pt idx="1">
                  <c:v>1270.1769999999999</c:v>
                </c:pt>
                <c:pt idx="2">
                  <c:v>1340.5070000000001</c:v>
                </c:pt>
                <c:pt idx="3">
                  <c:v>1021.4880000000001</c:v>
                </c:pt>
                <c:pt idx="4">
                  <c:v>940.28800000000001</c:v>
                </c:pt>
                <c:pt idx="5">
                  <c:v>1026.748</c:v>
                </c:pt>
                <c:pt idx="6">
                  <c:v>1059.2809999999999</c:v>
                </c:pt>
                <c:pt idx="7">
                  <c:v>1003.83</c:v>
                </c:pt>
                <c:pt idx="8">
                  <c:v>1012.614</c:v>
                </c:pt>
                <c:pt idx="9">
                  <c:v>1062.1410000000001</c:v>
                </c:pt>
                <c:pt idx="10">
                  <c:v>1134.752</c:v>
                </c:pt>
                <c:pt idx="11">
                  <c:v>1238.2940000000001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Konzum_Dani_2018!$F$5:$F$16</c:f>
              <c:numCache>
                <c:formatCode>#,##0</c:formatCode>
                <c:ptCount val="12"/>
                <c:pt idx="0">
                  <c:v>1059.6890000000001</c:v>
                </c:pt>
                <c:pt idx="1">
                  <c:v>1229.32</c:v>
                </c:pt>
                <c:pt idx="2">
                  <c:v>1295.0060000000001</c:v>
                </c:pt>
                <c:pt idx="3">
                  <c:v>978.33399999999995</c:v>
                </c:pt>
                <c:pt idx="4">
                  <c:v>950.64599999999996</c:v>
                </c:pt>
                <c:pt idx="5">
                  <c:v>987.846</c:v>
                </c:pt>
                <c:pt idx="6">
                  <c:v>1017.7910000000001</c:v>
                </c:pt>
                <c:pt idx="7">
                  <c:v>969.92200000000003</c:v>
                </c:pt>
                <c:pt idx="8">
                  <c:v>978.12400000000002</c:v>
                </c:pt>
                <c:pt idx="9">
                  <c:v>1018.439</c:v>
                </c:pt>
                <c:pt idx="10">
                  <c:v>1088.9749999999999</c:v>
                </c:pt>
                <c:pt idx="11">
                  <c:v>1187.4179999999999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Konzum_Dani_2018!$G$5:$G$16</c:f>
              <c:numCache>
                <c:formatCode>#,##0</c:formatCode>
                <c:ptCount val="12"/>
                <c:pt idx="0">
                  <c:v>1042.1949999999999</c:v>
                </c:pt>
                <c:pt idx="1">
                  <c:v>1218.6369999999999</c:v>
                </c:pt>
                <c:pt idx="2">
                  <c:v>1270.827</c:v>
                </c:pt>
                <c:pt idx="3">
                  <c:v>962.92899999999997</c:v>
                </c:pt>
                <c:pt idx="4">
                  <c:v>905.40800000000002</c:v>
                </c:pt>
                <c:pt idx="5">
                  <c:v>947.28499999999997</c:v>
                </c:pt>
                <c:pt idx="6">
                  <c:v>985.10900000000004</c:v>
                </c:pt>
                <c:pt idx="7">
                  <c:v>953.97900000000004</c:v>
                </c:pt>
                <c:pt idx="8">
                  <c:v>958.64400000000001</c:v>
                </c:pt>
                <c:pt idx="9">
                  <c:v>1000.061</c:v>
                </c:pt>
                <c:pt idx="10">
                  <c:v>1075.422</c:v>
                </c:pt>
                <c:pt idx="11">
                  <c:v>1169.856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Konzum_Dani_2018!$H$5:$H$16</c:f>
              <c:numCache>
                <c:formatCode>#,##0</c:formatCode>
                <c:ptCount val="12"/>
                <c:pt idx="0">
                  <c:v>1060.4749999999999</c:v>
                </c:pt>
                <c:pt idx="1">
                  <c:v>1241.508</c:v>
                </c:pt>
                <c:pt idx="2">
                  <c:v>1280.1500000000001</c:v>
                </c:pt>
                <c:pt idx="3">
                  <c:v>978.89400000000001</c:v>
                </c:pt>
                <c:pt idx="4">
                  <c:v>881.14400000000001</c:v>
                </c:pt>
                <c:pt idx="5">
                  <c:v>934.56899999999996</c:v>
                </c:pt>
                <c:pt idx="6">
                  <c:v>997.53700000000003</c:v>
                </c:pt>
                <c:pt idx="7">
                  <c:v>962.14700000000005</c:v>
                </c:pt>
                <c:pt idx="8">
                  <c:v>981.03899999999999</c:v>
                </c:pt>
                <c:pt idx="9">
                  <c:v>1021.439</c:v>
                </c:pt>
                <c:pt idx="10">
                  <c:v>1096.405</c:v>
                </c:pt>
                <c:pt idx="11">
                  <c:v>1192.0640000000001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Konzum_Dani_2018!$I$5:$I$16</c:f>
              <c:numCache>
                <c:formatCode>#,##0</c:formatCode>
                <c:ptCount val="12"/>
                <c:pt idx="0">
                  <c:v>1141.8679999999999</c:v>
                </c:pt>
                <c:pt idx="1">
                  <c:v>1335.923</c:v>
                </c:pt>
                <c:pt idx="2">
                  <c:v>1341.8710000000001</c:v>
                </c:pt>
                <c:pt idx="3">
                  <c:v>1060.06</c:v>
                </c:pt>
                <c:pt idx="4">
                  <c:v>906.851</c:v>
                </c:pt>
                <c:pt idx="5">
                  <c:v>954.23900000000003</c:v>
                </c:pt>
                <c:pt idx="6">
                  <c:v>1019.437</c:v>
                </c:pt>
                <c:pt idx="7">
                  <c:v>996.77200000000005</c:v>
                </c:pt>
                <c:pt idx="8">
                  <c:v>1054.6389999999999</c:v>
                </c:pt>
                <c:pt idx="9">
                  <c:v>1094.25</c:v>
                </c:pt>
                <c:pt idx="10">
                  <c:v>1188.4570000000001</c:v>
                </c:pt>
                <c:pt idx="11">
                  <c:v>1293.672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Konzum_Dani_2018!$J$5:$J$16</c:f>
              <c:numCache>
                <c:formatCode>#,##0</c:formatCode>
                <c:ptCount val="12"/>
                <c:pt idx="0">
                  <c:v>1327.8779999999999</c:v>
                </c:pt>
                <c:pt idx="1">
                  <c:v>1520.239</c:v>
                </c:pt>
                <c:pt idx="2">
                  <c:v>1459.5239999999999</c:v>
                </c:pt>
                <c:pt idx="3">
                  <c:v>1217.1300000000001</c:v>
                </c:pt>
                <c:pt idx="4">
                  <c:v>1048.6300000000001</c:v>
                </c:pt>
                <c:pt idx="5">
                  <c:v>1090.0340000000001</c:v>
                </c:pt>
                <c:pt idx="6">
                  <c:v>1129.777</c:v>
                </c:pt>
                <c:pt idx="7">
                  <c:v>1100.924</c:v>
                </c:pt>
                <c:pt idx="8">
                  <c:v>1211.5730000000001</c:v>
                </c:pt>
                <c:pt idx="9">
                  <c:v>1299.271</c:v>
                </c:pt>
                <c:pt idx="10">
                  <c:v>1386.884</c:v>
                </c:pt>
                <c:pt idx="11">
                  <c:v>1510.508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Konzum_Dani_2018!$K$5:$K$16</c:f>
              <c:numCache>
                <c:formatCode>#,##0</c:formatCode>
                <c:ptCount val="12"/>
                <c:pt idx="0">
                  <c:v>1540.249</c:v>
                </c:pt>
                <c:pt idx="1">
                  <c:v>1718.2439999999999</c:v>
                </c:pt>
                <c:pt idx="2">
                  <c:v>1620.6859999999999</c:v>
                </c:pt>
                <c:pt idx="3">
                  <c:v>1432.481</c:v>
                </c:pt>
                <c:pt idx="4">
                  <c:v>1243.9169999999999</c:v>
                </c:pt>
                <c:pt idx="5">
                  <c:v>1285.768</c:v>
                </c:pt>
                <c:pt idx="6">
                  <c:v>1346.3979999999999</c:v>
                </c:pt>
                <c:pt idx="7">
                  <c:v>1318.702</c:v>
                </c:pt>
                <c:pt idx="8">
                  <c:v>1415.3679999999999</c:v>
                </c:pt>
                <c:pt idx="9">
                  <c:v>1499.17</c:v>
                </c:pt>
                <c:pt idx="10">
                  <c:v>1588.1869999999999</c:v>
                </c:pt>
                <c:pt idx="11">
                  <c:v>1726.2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Konzum_Dani_2018!$L$5:$L$16</c:f>
              <c:numCache>
                <c:formatCode>#,##0</c:formatCode>
                <c:ptCount val="12"/>
                <c:pt idx="0">
                  <c:v>1697.193</c:v>
                </c:pt>
                <c:pt idx="1">
                  <c:v>1853.3589999999999</c:v>
                </c:pt>
                <c:pt idx="2">
                  <c:v>1764.8150000000001</c:v>
                </c:pt>
                <c:pt idx="3">
                  <c:v>1542.54</c:v>
                </c:pt>
                <c:pt idx="4">
                  <c:v>1320.55</c:v>
                </c:pt>
                <c:pt idx="5">
                  <c:v>1390.6010000000001</c:v>
                </c:pt>
                <c:pt idx="6">
                  <c:v>1478.0930000000001</c:v>
                </c:pt>
                <c:pt idx="7">
                  <c:v>1437.4960000000001</c:v>
                </c:pt>
                <c:pt idx="8">
                  <c:v>1509.7570000000001</c:v>
                </c:pt>
                <c:pt idx="9">
                  <c:v>1591.6089999999999</c:v>
                </c:pt>
                <c:pt idx="10">
                  <c:v>1705.18</c:v>
                </c:pt>
                <c:pt idx="11">
                  <c:v>1854.616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Konzum_Dani_2018!$M$5:$M$16</c:f>
              <c:numCache>
                <c:formatCode>#,##0</c:formatCode>
                <c:ptCount val="12"/>
                <c:pt idx="0">
                  <c:v>1760.3230000000001</c:v>
                </c:pt>
                <c:pt idx="1">
                  <c:v>1896.567</c:v>
                </c:pt>
                <c:pt idx="2">
                  <c:v>1847.7750000000001</c:v>
                </c:pt>
                <c:pt idx="3">
                  <c:v>1569.4349999999999</c:v>
                </c:pt>
                <c:pt idx="4">
                  <c:v>1348.1420000000001</c:v>
                </c:pt>
                <c:pt idx="5">
                  <c:v>1436.9680000000001</c:v>
                </c:pt>
                <c:pt idx="6">
                  <c:v>1550.3720000000001</c:v>
                </c:pt>
                <c:pt idx="7">
                  <c:v>1491.998</c:v>
                </c:pt>
                <c:pt idx="8">
                  <c:v>1532.386</c:v>
                </c:pt>
                <c:pt idx="9">
                  <c:v>1610.6030000000001</c:v>
                </c:pt>
                <c:pt idx="10">
                  <c:v>1745.778</c:v>
                </c:pt>
                <c:pt idx="11">
                  <c:v>1904.354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Konzum_Dani_2018!$N$5:$N$16</c:f>
              <c:numCache>
                <c:formatCode>#,##0</c:formatCode>
                <c:ptCount val="12"/>
                <c:pt idx="0">
                  <c:v>1769.694</c:v>
                </c:pt>
                <c:pt idx="1">
                  <c:v>1884.127</c:v>
                </c:pt>
                <c:pt idx="2">
                  <c:v>1871.1959999999999</c:v>
                </c:pt>
                <c:pt idx="3">
                  <c:v>1535.4690000000001</c:v>
                </c:pt>
                <c:pt idx="4">
                  <c:v>1334.0039999999999</c:v>
                </c:pt>
                <c:pt idx="5">
                  <c:v>1453.076</c:v>
                </c:pt>
                <c:pt idx="6">
                  <c:v>1577.124</c:v>
                </c:pt>
                <c:pt idx="7">
                  <c:v>1519.2619999999999</c:v>
                </c:pt>
                <c:pt idx="8">
                  <c:v>1512.721</c:v>
                </c:pt>
                <c:pt idx="9">
                  <c:v>1592.6980000000001</c:v>
                </c:pt>
                <c:pt idx="10">
                  <c:v>1715.9190000000001</c:v>
                </c:pt>
                <c:pt idx="11">
                  <c:v>1874.278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Konzum_Dani_2018!$O$5:$O$16</c:f>
              <c:numCache>
                <c:formatCode>#,##0</c:formatCode>
                <c:ptCount val="12"/>
                <c:pt idx="0">
                  <c:v>1776.7529999999999</c:v>
                </c:pt>
                <c:pt idx="1">
                  <c:v>1866.4870000000001</c:v>
                </c:pt>
                <c:pt idx="2">
                  <c:v>1866.0419999999999</c:v>
                </c:pt>
                <c:pt idx="3">
                  <c:v>1509.6559999999999</c:v>
                </c:pt>
                <c:pt idx="4">
                  <c:v>1343.954</c:v>
                </c:pt>
                <c:pt idx="5">
                  <c:v>1496.1559999999999</c:v>
                </c:pt>
                <c:pt idx="6">
                  <c:v>1606.7149999999999</c:v>
                </c:pt>
                <c:pt idx="7">
                  <c:v>1563.088</c:v>
                </c:pt>
                <c:pt idx="8">
                  <c:v>1501.9870000000001</c:v>
                </c:pt>
                <c:pt idx="9">
                  <c:v>1588.617</c:v>
                </c:pt>
                <c:pt idx="10">
                  <c:v>1715.837</c:v>
                </c:pt>
                <c:pt idx="11">
                  <c:v>1875.1110000000001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Konzum_Dani_2018!$P$5:$P$16</c:f>
              <c:numCache>
                <c:formatCode>#,##0</c:formatCode>
                <c:ptCount val="12"/>
                <c:pt idx="0">
                  <c:v>1764.527</c:v>
                </c:pt>
                <c:pt idx="1">
                  <c:v>1842.588</c:v>
                </c:pt>
                <c:pt idx="2">
                  <c:v>1845.5730000000001</c:v>
                </c:pt>
                <c:pt idx="3">
                  <c:v>1499.8920000000001</c:v>
                </c:pt>
                <c:pt idx="4">
                  <c:v>1346.421</c:v>
                </c:pt>
                <c:pt idx="5">
                  <c:v>1516.6310000000001</c:v>
                </c:pt>
                <c:pt idx="6">
                  <c:v>1620.143</c:v>
                </c:pt>
                <c:pt idx="7">
                  <c:v>1594.559</c:v>
                </c:pt>
                <c:pt idx="8">
                  <c:v>1484.3230000000001</c:v>
                </c:pt>
                <c:pt idx="9">
                  <c:v>1574.2950000000001</c:v>
                </c:pt>
                <c:pt idx="10">
                  <c:v>1698.2950000000001</c:v>
                </c:pt>
                <c:pt idx="11">
                  <c:v>1857.7460000000001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Konzum_Dani_2018!$Q$5:$Q$16</c:f>
              <c:numCache>
                <c:formatCode>#,##0</c:formatCode>
                <c:ptCount val="12"/>
                <c:pt idx="0">
                  <c:v>1805.412</c:v>
                </c:pt>
                <c:pt idx="1">
                  <c:v>1873.876</c:v>
                </c:pt>
                <c:pt idx="2">
                  <c:v>1897.7280000000001</c:v>
                </c:pt>
                <c:pt idx="3">
                  <c:v>1459.18</c:v>
                </c:pt>
                <c:pt idx="4">
                  <c:v>1347.1020000000001</c:v>
                </c:pt>
                <c:pt idx="5">
                  <c:v>1521.17</c:v>
                </c:pt>
                <c:pt idx="6">
                  <c:v>1625.3520000000001</c:v>
                </c:pt>
                <c:pt idx="7">
                  <c:v>1610.0319999999999</c:v>
                </c:pt>
                <c:pt idx="8">
                  <c:v>1481.771</c:v>
                </c:pt>
                <c:pt idx="9">
                  <c:v>1550.7090000000001</c:v>
                </c:pt>
                <c:pt idx="10">
                  <c:v>1754.7950000000001</c:v>
                </c:pt>
                <c:pt idx="11">
                  <c:v>1897.8109999999999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Konzum_Dani_2018!$R$5:$R$16</c:f>
              <c:numCache>
                <c:formatCode>#,##0</c:formatCode>
                <c:ptCount val="12"/>
                <c:pt idx="0">
                  <c:v>1793.81</c:v>
                </c:pt>
                <c:pt idx="1">
                  <c:v>1860.9469999999999</c:v>
                </c:pt>
                <c:pt idx="2">
                  <c:v>1881.855</c:v>
                </c:pt>
                <c:pt idx="3">
                  <c:v>1467.713</c:v>
                </c:pt>
                <c:pt idx="4">
                  <c:v>1379.836</c:v>
                </c:pt>
                <c:pt idx="5">
                  <c:v>1563.3</c:v>
                </c:pt>
                <c:pt idx="6">
                  <c:v>1650.6110000000001</c:v>
                </c:pt>
                <c:pt idx="7">
                  <c:v>1650.346</c:v>
                </c:pt>
                <c:pt idx="8">
                  <c:v>1512.78</c:v>
                </c:pt>
                <c:pt idx="9">
                  <c:v>1572.56</c:v>
                </c:pt>
                <c:pt idx="10">
                  <c:v>1755.712</c:v>
                </c:pt>
                <c:pt idx="11">
                  <c:v>1896.4659999999999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Konzum_Dani_2018!$S$5:$S$16</c:f>
              <c:numCache>
                <c:formatCode>#,##0</c:formatCode>
                <c:ptCount val="12"/>
                <c:pt idx="0">
                  <c:v>1771.557</c:v>
                </c:pt>
                <c:pt idx="1">
                  <c:v>1827.9480000000001</c:v>
                </c:pt>
                <c:pt idx="2">
                  <c:v>1847.5260000000001</c:v>
                </c:pt>
                <c:pt idx="3">
                  <c:v>1446.059</c:v>
                </c:pt>
                <c:pt idx="4">
                  <c:v>1364.82</c:v>
                </c:pt>
                <c:pt idx="5">
                  <c:v>1550.271</c:v>
                </c:pt>
                <c:pt idx="6">
                  <c:v>1624.6420000000001</c:v>
                </c:pt>
                <c:pt idx="7">
                  <c:v>1637.2080000000001</c:v>
                </c:pt>
                <c:pt idx="8">
                  <c:v>1504.9639999999999</c:v>
                </c:pt>
                <c:pt idx="9">
                  <c:v>1554.873</c:v>
                </c:pt>
                <c:pt idx="10">
                  <c:v>1750.422</c:v>
                </c:pt>
                <c:pt idx="11">
                  <c:v>1883.549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Konzum_Dani_2018!$T$5:$T$16</c:f>
              <c:numCache>
                <c:formatCode>#,##0</c:formatCode>
                <c:ptCount val="12"/>
                <c:pt idx="0">
                  <c:v>1788.452</c:v>
                </c:pt>
                <c:pt idx="1">
                  <c:v>1793.886</c:v>
                </c:pt>
                <c:pt idx="2">
                  <c:v>1813.9159999999999</c:v>
                </c:pt>
                <c:pt idx="3">
                  <c:v>1416.4949999999999</c:v>
                </c:pt>
                <c:pt idx="4">
                  <c:v>1334.85</c:v>
                </c:pt>
                <c:pt idx="5">
                  <c:v>1507.518</c:v>
                </c:pt>
                <c:pt idx="6">
                  <c:v>1567.932</c:v>
                </c:pt>
                <c:pt idx="7">
                  <c:v>1587.001</c:v>
                </c:pt>
                <c:pt idx="8">
                  <c:v>1478.4059999999999</c:v>
                </c:pt>
                <c:pt idx="9">
                  <c:v>1542.0540000000001</c:v>
                </c:pt>
                <c:pt idx="10">
                  <c:v>1844.9269999999999</c:v>
                </c:pt>
                <c:pt idx="11">
                  <c:v>1950.261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Konzum_Dani_2018!$U$5:$U$16</c:f>
              <c:numCache>
                <c:formatCode>#,##0</c:formatCode>
                <c:ptCount val="12"/>
                <c:pt idx="0">
                  <c:v>1854.672</c:v>
                </c:pt>
                <c:pt idx="1">
                  <c:v>1882.8019999999999</c:v>
                </c:pt>
                <c:pt idx="2">
                  <c:v>1869.9770000000001</c:v>
                </c:pt>
                <c:pt idx="3">
                  <c:v>1415.9179999999999</c:v>
                </c:pt>
                <c:pt idx="4">
                  <c:v>1310.617</c:v>
                </c:pt>
                <c:pt idx="5">
                  <c:v>1454.0329999999999</c:v>
                </c:pt>
                <c:pt idx="6">
                  <c:v>1493.8409999999999</c:v>
                </c:pt>
                <c:pt idx="7">
                  <c:v>1541.671</c:v>
                </c:pt>
                <c:pt idx="8">
                  <c:v>1448.6569999999999</c:v>
                </c:pt>
                <c:pt idx="9">
                  <c:v>1591.306</c:v>
                </c:pt>
                <c:pt idx="10">
                  <c:v>1887.3430000000001</c:v>
                </c:pt>
                <c:pt idx="11">
                  <c:v>1993.963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Konzum_Dani_2018!$V$5:$V$16</c:f>
              <c:numCache>
                <c:formatCode>#,##0</c:formatCode>
                <c:ptCount val="12"/>
                <c:pt idx="0">
                  <c:v>1819.605</c:v>
                </c:pt>
                <c:pt idx="1">
                  <c:v>1992.2639999999999</c:v>
                </c:pt>
                <c:pt idx="2">
                  <c:v>1939.7850000000001</c:v>
                </c:pt>
                <c:pt idx="3">
                  <c:v>1416.097</c:v>
                </c:pt>
                <c:pt idx="4">
                  <c:v>1327.019</c:v>
                </c:pt>
                <c:pt idx="5">
                  <c:v>1437.4929999999999</c:v>
                </c:pt>
                <c:pt idx="6">
                  <c:v>1458.5989999999999</c:v>
                </c:pt>
                <c:pt idx="7">
                  <c:v>1520.4110000000001</c:v>
                </c:pt>
                <c:pt idx="8">
                  <c:v>1514.7639999999999</c:v>
                </c:pt>
                <c:pt idx="9">
                  <c:v>1719.67</c:v>
                </c:pt>
                <c:pt idx="10">
                  <c:v>1830.739</c:v>
                </c:pt>
                <c:pt idx="11">
                  <c:v>1943.1420000000001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Konzum_Dani_2018!$W$5:$W$16</c:f>
              <c:numCache>
                <c:formatCode>#,##0</c:formatCode>
                <c:ptCount val="12"/>
                <c:pt idx="0">
                  <c:v>1784.2280000000001</c:v>
                </c:pt>
                <c:pt idx="1">
                  <c:v>1978.479</c:v>
                </c:pt>
                <c:pt idx="2">
                  <c:v>1919.3810000000001</c:v>
                </c:pt>
                <c:pt idx="3">
                  <c:v>1569.1179999999999</c:v>
                </c:pt>
                <c:pt idx="4">
                  <c:v>1428.3130000000001</c:v>
                </c:pt>
                <c:pt idx="5">
                  <c:v>1474.462</c:v>
                </c:pt>
                <c:pt idx="6">
                  <c:v>1457.712</c:v>
                </c:pt>
                <c:pt idx="7">
                  <c:v>1560.91</c:v>
                </c:pt>
                <c:pt idx="8">
                  <c:v>1691.3150000000001</c:v>
                </c:pt>
                <c:pt idx="9">
                  <c:v>1724.8720000000001</c:v>
                </c:pt>
                <c:pt idx="10">
                  <c:v>1795.8920000000001</c:v>
                </c:pt>
                <c:pt idx="11">
                  <c:v>1900.1489999999999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Konzum_Dani_2018!$X$5:$X$16</c:f>
              <c:numCache>
                <c:formatCode>#,##0</c:formatCode>
                <c:ptCount val="12"/>
                <c:pt idx="0">
                  <c:v>1734.66</c:v>
                </c:pt>
                <c:pt idx="1">
                  <c:v>1921.046</c:v>
                </c:pt>
                <c:pt idx="2">
                  <c:v>1861.0319999999999</c:v>
                </c:pt>
                <c:pt idx="3">
                  <c:v>1661.973</c:v>
                </c:pt>
                <c:pt idx="4">
                  <c:v>1481.0050000000001</c:v>
                </c:pt>
                <c:pt idx="5">
                  <c:v>1514.2850000000001</c:v>
                </c:pt>
                <c:pt idx="6">
                  <c:v>1534.943</c:v>
                </c:pt>
                <c:pt idx="7">
                  <c:v>1688.0709999999999</c:v>
                </c:pt>
                <c:pt idx="8">
                  <c:v>1653.4939999999999</c:v>
                </c:pt>
                <c:pt idx="9">
                  <c:v>1667.893</c:v>
                </c:pt>
                <c:pt idx="10">
                  <c:v>1744.2190000000001</c:v>
                </c:pt>
                <c:pt idx="11">
                  <c:v>1854.95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Konzum_Dani_2018!$Y$5:$Y$16</c:f>
              <c:numCache>
                <c:formatCode>#,##0</c:formatCode>
                <c:ptCount val="12"/>
                <c:pt idx="0">
                  <c:v>1667.4590000000001</c:v>
                </c:pt>
                <c:pt idx="1">
                  <c:v>1829.8309999999999</c:v>
                </c:pt>
                <c:pt idx="2">
                  <c:v>1791.826</c:v>
                </c:pt>
                <c:pt idx="3">
                  <c:v>1574.163</c:v>
                </c:pt>
                <c:pt idx="4">
                  <c:v>1455.2270000000001</c:v>
                </c:pt>
                <c:pt idx="5">
                  <c:v>1513.26</c:v>
                </c:pt>
                <c:pt idx="6">
                  <c:v>1576.115</c:v>
                </c:pt>
                <c:pt idx="7">
                  <c:v>1642.663</c:v>
                </c:pt>
                <c:pt idx="8">
                  <c:v>1558.8040000000001</c:v>
                </c:pt>
                <c:pt idx="9">
                  <c:v>1567.396</c:v>
                </c:pt>
                <c:pt idx="10">
                  <c:v>1671.9639999999999</c:v>
                </c:pt>
                <c:pt idx="11">
                  <c:v>1784.6410000000001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Konzum_Dani_2018!$Z$5:$Z$16</c:f>
              <c:numCache>
                <c:formatCode>#,##0</c:formatCode>
                <c:ptCount val="12"/>
                <c:pt idx="0">
                  <c:v>1565.0840000000001</c:v>
                </c:pt>
                <c:pt idx="1">
                  <c:v>1748.933</c:v>
                </c:pt>
                <c:pt idx="2">
                  <c:v>1689.836</c:v>
                </c:pt>
                <c:pt idx="3">
                  <c:v>1421.4480000000001</c:v>
                </c:pt>
                <c:pt idx="4">
                  <c:v>1298.4880000000001</c:v>
                </c:pt>
                <c:pt idx="5">
                  <c:v>1388.829</c:v>
                </c:pt>
                <c:pt idx="6">
                  <c:v>1442.383</c:v>
                </c:pt>
                <c:pt idx="7">
                  <c:v>1474.55</c:v>
                </c:pt>
                <c:pt idx="8">
                  <c:v>1389.4159999999999</c:v>
                </c:pt>
                <c:pt idx="9">
                  <c:v>1415.2670000000001</c:v>
                </c:pt>
                <c:pt idx="10">
                  <c:v>1562.2239999999999</c:v>
                </c:pt>
                <c:pt idx="11">
                  <c:v>1675.547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Konzum_Dani_2018!$AA$5:$AA$16</c:f>
              <c:numCache>
                <c:formatCode>#,##0</c:formatCode>
                <c:ptCount val="12"/>
                <c:pt idx="0">
                  <c:v>1413.193</c:v>
                </c:pt>
                <c:pt idx="1">
                  <c:v>1589.741</c:v>
                </c:pt>
                <c:pt idx="2">
                  <c:v>1527.816</c:v>
                </c:pt>
                <c:pt idx="3">
                  <c:v>1307.8989999999999</c:v>
                </c:pt>
                <c:pt idx="4">
                  <c:v>1149.6849999999999</c:v>
                </c:pt>
                <c:pt idx="5">
                  <c:v>1236.5440000000001</c:v>
                </c:pt>
                <c:pt idx="6">
                  <c:v>1306.9059999999999</c:v>
                </c:pt>
                <c:pt idx="7">
                  <c:v>1297.0029999999999</c:v>
                </c:pt>
                <c:pt idx="8">
                  <c:v>1237.45</c:v>
                </c:pt>
                <c:pt idx="9">
                  <c:v>1279.278</c:v>
                </c:pt>
                <c:pt idx="10">
                  <c:v>1407.383</c:v>
                </c:pt>
                <c:pt idx="11">
                  <c:v>1511.1210000000001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Konzum_Dani_2018!$C$5:$C$16</c:f>
              <c:numCache>
                <c:formatCode>dd\-mm\-yyyy</c:formatCode>
                <c:ptCount val="12"/>
                <c:pt idx="0">
                  <c:v>43115</c:v>
                </c:pt>
                <c:pt idx="1">
                  <c:v>43159</c:v>
                </c:pt>
                <c:pt idx="2">
                  <c:v>43160</c:v>
                </c:pt>
                <c:pt idx="3">
                  <c:v>43192</c:v>
                </c:pt>
                <c:pt idx="4">
                  <c:v>43236</c:v>
                </c:pt>
                <c:pt idx="5">
                  <c:v>43263</c:v>
                </c:pt>
                <c:pt idx="6">
                  <c:v>43312</c:v>
                </c:pt>
                <c:pt idx="7">
                  <c:v>43332</c:v>
                </c:pt>
                <c:pt idx="8">
                  <c:v>43369</c:v>
                </c:pt>
                <c:pt idx="9">
                  <c:v>43397</c:v>
                </c:pt>
                <c:pt idx="10">
                  <c:v>43433</c:v>
                </c:pt>
                <c:pt idx="11">
                  <c:v>43452</c:v>
                </c:pt>
              </c:numCache>
            </c:numRef>
          </c:cat>
          <c:val>
            <c:numRef>
              <c:f>Konzum_Dani_2018!$B$2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005408"/>
        <c:axId val="1465004320"/>
      </c:barChart>
      <c:catAx>
        <c:axId val="146500540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5004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5004320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500540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3. srijede u mjesecu</a:t>
            </a:r>
          </a:p>
        </c:rich>
      </c:tx>
      <c:layout>
        <c:manualLayout>
          <c:xMode val="edge"/>
          <c:yMode val="edge"/>
          <c:x val="0.4098684210526316"/>
          <c:y val="3.50318471337579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10526315789473E-2"/>
          <c:y val="0.16878980891719744"/>
          <c:w val="0.94473684210526321"/>
          <c:h val="0.659235668789808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Konzum_Dani_2018!$D$41:$D$52</c:f>
              <c:numCache>
                <c:formatCode>#,##0</c:formatCode>
                <c:ptCount val="12"/>
                <c:pt idx="0" formatCode="0">
                  <c:v>1245.278</c:v>
                </c:pt>
                <c:pt idx="1">
                  <c:v>1252.472</c:v>
                </c:pt>
                <c:pt idx="2">
                  <c:v>1234.2670000000001</c:v>
                </c:pt>
                <c:pt idx="3">
                  <c:v>1050.1990000000001</c:v>
                </c:pt>
                <c:pt idx="4">
                  <c:v>1010.924</c:v>
                </c:pt>
                <c:pt idx="5">
                  <c:v>1046.5989999999999</c:v>
                </c:pt>
                <c:pt idx="6">
                  <c:v>1071.9359999999999</c:v>
                </c:pt>
                <c:pt idx="7">
                  <c:v>1098.5730000000001</c:v>
                </c:pt>
                <c:pt idx="8">
                  <c:v>1079.5050000000001</c:v>
                </c:pt>
                <c:pt idx="9">
                  <c:v>1093.684</c:v>
                </c:pt>
                <c:pt idx="10">
                  <c:v>1192.124</c:v>
                </c:pt>
                <c:pt idx="11">
                  <c:v>1367.7370000000001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Konzum_Dani_2018!$E$41:$E$52</c:f>
              <c:numCache>
                <c:formatCode>#,##0</c:formatCode>
                <c:ptCount val="12"/>
                <c:pt idx="0">
                  <c:v>1148.3599999999999</c:v>
                </c:pt>
                <c:pt idx="1">
                  <c:v>1156.9349999999999</c:v>
                </c:pt>
                <c:pt idx="2">
                  <c:v>1151.652</c:v>
                </c:pt>
                <c:pt idx="3">
                  <c:v>984.86400000000003</c:v>
                </c:pt>
                <c:pt idx="4">
                  <c:v>940.28800000000001</c:v>
                </c:pt>
                <c:pt idx="5">
                  <c:v>977.05799999999999</c:v>
                </c:pt>
                <c:pt idx="6">
                  <c:v>984.17499999999995</c:v>
                </c:pt>
                <c:pt idx="7">
                  <c:v>1016.174</c:v>
                </c:pt>
                <c:pt idx="8">
                  <c:v>1009.591</c:v>
                </c:pt>
                <c:pt idx="9">
                  <c:v>1019.091</c:v>
                </c:pt>
                <c:pt idx="10">
                  <c:v>1098.952</c:v>
                </c:pt>
                <c:pt idx="11">
                  <c:v>1253.239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Konzum_Dani_2018!$F$41:$F$52</c:f>
              <c:numCache>
                <c:formatCode>#,##0</c:formatCode>
                <c:ptCount val="12"/>
                <c:pt idx="0">
                  <c:v>1097.377</c:v>
                </c:pt>
                <c:pt idx="1">
                  <c:v>1116.9829999999999</c:v>
                </c:pt>
                <c:pt idx="2">
                  <c:v>1114.0709999999999</c:v>
                </c:pt>
                <c:pt idx="3">
                  <c:v>951.63099999999997</c:v>
                </c:pt>
                <c:pt idx="4">
                  <c:v>950.64599999999996</c:v>
                </c:pt>
                <c:pt idx="5">
                  <c:v>930.47500000000002</c:v>
                </c:pt>
                <c:pt idx="6">
                  <c:v>938.31100000000004</c:v>
                </c:pt>
                <c:pt idx="7">
                  <c:v>981.83799999999997</c:v>
                </c:pt>
                <c:pt idx="8">
                  <c:v>976.02700000000004</c:v>
                </c:pt>
                <c:pt idx="9">
                  <c:v>985.15499999999997</c:v>
                </c:pt>
                <c:pt idx="10">
                  <c:v>1057.6010000000001</c:v>
                </c:pt>
                <c:pt idx="11">
                  <c:v>1203.49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Konzum_Dani_2018!$G$41:$G$52</c:f>
              <c:numCache>
                <c:formatCode>#,##0</c:formatCode>
                <c:ptCount val="12"/>
                <c:pt idx="0">
                  <c:v>1081.2460000000001</c:v>
                </c:pt>
                <c:pt idx="1">
                  <c:v>1099.777</c:v>
                </c:pt>
                <c:pt idx="2">
                  <c:v>1095.9639999999999</c:v>
                </c:pt>
                <c:pt idx="3">
                  <c:v>936.51199999999994</c:v>
                </c:pt>
                <c:pt idx="4">
                  <c:v>905.40800000000002</c:v>
                </c:pt>
                <c:pt idx="5">
                  <c:v>919.68700000000001</c:v>
                </c:pt>
                <c:pt idx="6">
                  <c:v>924.27800000000002</c:v>
                </c:pt>
                <c:pt idx="7">
                  <c:v>966.26599999999996</c:v>
                </c:pt>
                <c:pt idx="8">
                  <c:v>963.21900000000005</c:v>
                </c:pt>
                <c:pt idx="9">
                  <c:v>971.202</c:v>
                </c:pt>
                <c:pt idx="10">
                  <c:v>1032.432</c:v>
                </c:pt>
                <c:pt idx="11">
                  <c:v>1184.6590000000001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Konzum_Dani_2018!$H$41:$H$52</c:f>
              <c:numCache>
                <c:formatCode>#,##0</c:formatCode>
                <c:ptCount val="12"/>
                <c:pt idx="0">
                  <c:v>1089.7919999999999</c:v>
                </c:pt>
                <c:pt idx="1">
                  <c:v>1122.1559999999999</c:v>
                </c:pt>
                <c:pt idx="2">
                  <c:v>1110.1030000000001</c:v>
                </c:pt>
                <c:pt idx="3">
                  <c:v>945.01300000000003</c:v>
                </c:pt>
                <c:pt idx="4">
                  <c:v>881.14400000000001</c:v>
                </c:pt>
                <c:pt idx="5">
                  <c:v>925.28399999999999</c:v>
                </c:pt>
                <c:pt idx="6">
                  <c:v>952.35599999999999</c:v>
                </c:pt>
                <c:pt idx="7">
                  <c:v>977.30799999999999</c:v>
                </c:pt>
                <c:pt idx="8">
                  <c:v>972.65099999999995</c:v>
                </c:pt>
                <c:pt idx="9">
                  <c:v>983.19399999999996</c:v>
                </c:pt>
                <c:pt idx="10">
                  <c:v>1054.9459999999999</c:v>
                </c:pt>
                <c:pt idx="11">
                  <c:v>1202.58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Konzum_Dani_2018!$I$41:$I$52</c:f>
              <c:numCache>
                <c:formatCode>#,##0</c:formatCode>
                <c:ptCount val="12"/>
                <c:pt idx="0">
                  <c:v>1168.2149999999999</c:v>
                </c:pt>
                <c:pt idx="1">
                  <c:v>1216.989</c:v>
                </c:pt>
                <c:pt idx="2">
                  <c:v>1202.1559999999999</c:v>
                </c:pt>
                <c:pt idx="3">
                  <c:v>1039.452</c:v>
                </c:pt>
                <c:pt idx="4">
                  <c:v>906.851</c:v>
                </c:pt>
                <c:pt idx="5">
                  <c:v>944.88599999999997</c:v>
                </c:pt>
                <c:pt idx="6">
                  <c:v>978.19799999999998</c:v>
                </c:pt>
                <c:pt idx="7">
                  <c:v>1011.899</c:v>
                </c:pt>
                <c:pt idx="8">
                  <c:v>1040.0930000000001</c:v>
                </c:pt>
                <c:pt idx="9">
                  <c:v>1068.4469999999999</c:v>
                </c:pt>
                <c:pt idx="10">
                  <c:v>1135.134</c:v>
                </c:pt>
                <c:pt idx="11">
                  <c:v>1306.482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Konzum_Dani_2018!$J$41:$J$52</c:f>
              <c:numCache>
                <c:formatCode>#,##0</c:formatCode>
                <c:ptCount val="12"/>
                <c:pt idx="0">
                  <c:v>1337.28</c:v>
                </c:pt>
                <c:pt idx="1">
                  <c:v>1417.0740000000001</c:v>
                </c:pt>
                <c:pt idx="2">
                  <c:v>1384.85</c:v>
                </c:pt>
                <c:pt idx="3">
                  <c:v>1159.095</c:v>
                </c:pt>
                <c:pt idx="4">
                  <c:v>1048.6300000000001</c:v>
                </c:pt>
                <c:pt idx="5">
                  <c:v>1076.549</c:v>
                </c:pt>
                <c:pt idx="6">
                  <c:v>1100.9739999999999</c:v>
                </c:pt>
                <c:pt idx="7">
                  <c:v>1098.7470000000001</c:v>
                </c:pt>
                <c:pt idx="8">
                  <c:v>1171.165</c:v>
                </c:pt>
                <c:pt idx="9">
                  <c:v>1263.347</c:v>
                </c:pt>
                <c:pt idx="10">
                  <c:v>1293.944</c:v>
                </c:pt>
                <c:pt idx="11">
                  <c:v>1518.43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Konzum_Dani_2018!$K$41:$K$52</c:f>
              <c:numCache>
                <c:formatCode>#,##0</c:formatCode>
                <c:ptCount val="12"/>
                <c:pt idx="0">
                  <c:v>1519.3879999999999</c:v>
                </c:pt>
                <c:pt idx="1">
                  <c:v>1622.4580000000001</c:v>
                </c:pt>
                <c:pt idx="2">
                  <c:v>1600.605</c:v>
                </c:pt>
                <c:pt idx="3">
                  <c:v>1380.104</c:v>
                </c:pt>
                <c:pt idx="4">
                  <c:v>1243.9169999999999</c:v>
                </c:pt>
                <c:pt idx="5">
                  <c:v>1279.4739999999999</c:v>
                </c:pt>
                <c:pt idx="6">
                  <c:v>1317.8150000000001</c:v>
                </c:pt>
                <c:pt idx="7">
                  <c:v>1287.1489999999999</c:v>
                </c:pt>
                <c:pt idx="8">
                  <c:v>1349.7840000000001</c:v>
                </c:pt>
                <c:pt idx="9">
                  <c:v>1452.0709999999999</c:v>
                </c:pt>
                <c:pt idx="10">
                  <c:v>1474.9749999999999</c:v>
                </c:pt>
                <c:pt idx="11">
                  <c:v>1729.307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Konzum_Dani_2018!$L$41:$L$52</c:f>
              <c:numCache>
                <c:formatCode>#,##0</c:formatCode>
                <c:ptCount val="12"/>
                <c:pt idx="0">
                  <c:v>1641.0440000000001</c:v>
                </c:pt>
                <c:pt idx="1">
                  <c:v>1743.212</c:v>
                </c:pt>
                <c:pt idx="2">
                  <c:v>1728.742</c:v>
                </c:pt>
                <c:pt idx="3">
                  <c:v>1464.663</c:v>
                </c:pt>
                <c:pt idx="4">
                  <c:v>1320.55</c:v>
                </c:pt>
                <c:pt idx="5">
                  <c:v>1381.078</c:v>
                </c:pt>
                <c:pt idx="6">
                  <c:v>1438.33</c:v>
                </c:pt>
                <c:pt idx="7">
                  <c:v>1390.633</c:v>
                </c:pt>
                <c:pt idx="8">
                  <c:v>1426.162</c:v>
                </c:pt>
                <c:pt idx="9">
                  <c:v>1525.711</c:v>
                </c:pt>
                <c:pt idx="10">
                  <c:v>1608.057</c:v>
                </c:pt>
                <c:pt idx="11">
                  <c:v>1861.86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Konzum_Dani_2018!$M$41:$M$52</c:f>
              <c:numCache>
                <c:formatCode>#,##0</c:formatCode>
                <c:ptCount val="12"/>
                <c:pt idx="0">
                  <c:v>1689.2370000000001</c:v>
                </c:pt>
                <c:pt idx="1">
                  <c:v>1786.93</c:v>
                </c:pt>
                <c:pt idx="2">
                  <c:v>1768.0170000000001</c:v>
                </c:pt>
                <c:pt idx="3">
                  <c:v>1514.32</c:v>
                </c:pt>
                <c:pt idx="4">
                  <c:v>1348.1420000000001</c:v>
                </c:pt>
                <c:pt idx="5">
                  <c:v>1421.021</c:v>
                </c:pt>
                <c:pt idx="6">
                  <c:v>1483.7159999999999</c:v>
                </c:pt>
                <c:pt idx="7">
                  <c:v>1436.7260000000001</c:v>
                </c:pt>
                <c:pt idx="8">
                  <c:v>1449.559</c:v>
                </c:pt>
                <c:pt idx="9">
                  <c:v>1527.6980000000001</c:v>
                </c:pt>
                <c:pt idx="10">
                  <c:v>1661.4570000000001</c:v>
                </c:pt>
                <c:pt idx="11">
                  <c:v>1892.65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Konzum_Dani_2018!$N$41:$N$52</c:f>
              <c:numCache>
                <c:formatCode>#,##0</c:formatCode>
                <c:ptCount val="12"/>
                <c:pt idx="0">
                  <c:v>1715.46</c:v>
                </c:pt>
                <c:pt idx="1">
                  <c:v>1791.48</c:v>
                </c:pt>
                <c:pt idx="2">
                  <c:v>1770.5329999999999</c:v>
                </c:pt>
                <c:pt idx="3">
                  <c:v>1517.3209999999999</c:v>
                </c:pt>
                <c:pt idx="4">
                  <c:v>1334.0039999999999</c:v>
                </c:pt>
                <c:pt idx="5">
                  <c:v>1425.316</c:v>
                </c:pt>
                <c:pt idx="6">
                  <c:v>1488.1469999999999</c:v>
                </c:pt>
                <c:pt idx="7">
                  <c:v>1429.664</c:v>
                </c:pt>
                <c:pt idx="8">
                  <c:v>1439.5830000000001</c:v>
                </c:pt>
                <c:pt idx="9">
                  <c:v>1493.203</c:v>
                </c:pt>
                <c:pt idx="10">
                  <c:v>1655.338</c:v>
                </c:pt>
                <c:pt idx="11">
                  <c:v>1846.2570000000001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Konzum_Dani_2018!$O$41:$O$52</c:f>
              <c:numCache>
                <c:formatCode>#,##0</c:formatCode>
                <c:ptCount val="12"/>
                <c:pt idx="0">
                  <c:v>1725.441</c:v>
                </c:pt>
                <c:pt idx="1">
                  <c:v>1791.3779999999999</c:v>
                </c:pt>
                <c:pt idx="2">
                  <c:v>1764.1089999999999</c:v>
                </c:pt>
                <c:pt idx="3">
                  <c:v>1479.4169999999999</c:v>
                </c:pt>
                <c:pt idx="4">
                  <c:v>1343.954</c:v>
                </c:pt>
                <c:pt idx="5">
                  <c:v>1452.0129999999999</c:v>
                </c:pt>
                <c:pt idx="6">
                  <c:v>1517.2739999999999</c:v>
                </c:pt>
                <c:pt idx="7">
                  <c:v>1437.5609999999999</c:v>
                </c:pt>
                <c:pt idx="8">
                  <c:v>1457.8920000000001</c:v>
                </c:pt>
                <c:pt idx="9">
                  <c:v>1473.1669999999999</c:v>
                </c:pt>
                <c:pt idx="10">
                  <c:v>1635.876</c:v>
                </c:pt>
                <c:pt idx="11">
                  <c:v>1807.3440000000001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Konzum_Dani_2018!$P$41:$P$52</c:f>
              <c:numCache>
                <c:formatCode>#,##0</c:formatCode>
                <c:ptCount val="12"/>
                <c:pt idx="0">
                  <c:v>1733.06</c:v>
                </c:pt>
                <c:pt idx="1">
                  <c:v>1769.788</c:v>
                </c:pt>
                <c:pt idx="2">
                  <c:v>1754.127</c:v>
                </c:pt>
                <c:pt idx="3">
                  <c:v>1467.1310000000001</c:v>
                </c:pt>
                <c:pt idx="4">
                  <c:v>1346.421</c:v>
                </c:pt>
                <c:pt idx="5">
                  <c:v>1457.1410000000001</c:v>
                </c:pt>
                <c:pt idx="6">
                  <c:v>1529.221</c:v>
                </c:pt>
                <c:pt idx="7">
                  <c:v>1460.825</c:v>
                </c:pt>
                <c:pt idx="8">
                  <c:v>1464.1220000000001</c:v>
                </c:pt>
                <c:pt idx="9">
                  <c:v>1443.01</c:v>
                </c:pt>
                <c:pt idx="10">
                  <c:v>1618.7840000000001</c:v>
                </c:pt>
                <c:pt idx="11">
                  <c:v>1764.3330000000001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Konzum_Dani_2018!$Q$41:$Q$52</c:f>
              <c:numCache>
                <c:formatCode>#,##0</c:formatCode>
                <c:ptCount val="12"/>
                <c:pt idx="0">
                  <c:v>1777.979</c:v>
                </c:pt>
                <c:pt idx="1">
                  <c:v>1811.499</c:v>
                </c:pt>
                <c:pt idx="2">
                  <c:v>1798.395</c:v>
                </c:pt>
                <c:pt idx="3">
                  <c:v>1467.38</c:v>
                </c:pt>
                <c:pt idx="4">
                  <c:v>1347.1020000000001</c:v>
                </c:pt>
                <c:pt idx="5">
                  <c:v>1474.5619999999999</c:v>
                </c:pt>
                <c:pt idx="6">
                  <c:v>1530.704</c:v>
                </c:pt>
                <c:pt idx="7">
                  <c:v>1472.1020000000001</c:v>
                </c:pt>
                <c:pt idx="8">
                  <c:v>1466.36</c:v>
                </c:pt>
                <c:pt idx="9">
                  <c:v>1438.261</c:v>
                </c:pt>
                <c:pt idx="10">
                  <c:v>1659.8150000000001</c:v>
                </c:pt>
                <c:pt idx="11">
                  <c:v>1790.463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Konzum_Dani_2018!$R$41:$R$52</c:f>
              <c:numCache>
                <c:formatCode>#,##0</c:formatCode>
                <c:ptCount val="12"/>
                <c:pt idx="0">
                  <c:v>1770.63</c:v>
                </c:pt>
                <c:pt idx="1">
                  <c:v>1806.2550000000001</c:v>
                </c:pt>
                <c:pt idx="2">
                  <c:v>1787.4770000000001</c:v>
                </c:pt>
                <c:pt idx="3">
                  <c:v>1502.194</c:v>
                </c:pt>
                <c:pt idx="4">
                  <c:v>1379.836</c:v>
                </c:pt>
                <c:pt idx="5">
                  <c:v>1520.49</c:v>
                </c:pt>
                <c:pt idx="6">
                  <c:v>1557.691</c:v>
                </c:pt>
                <c:pt idx="7">
                  <c:v>1503.691</c:v>
                </c:pt>
                <c:pt idx="8">
                  <c:v>1517.693</c:v>
                </c:pt>
                <c:pt idx="9">
                  <c:v>1469.7170000000001</c:v>
                </c:pt>
                <c:pt idx="10">
                  <c:v>1650.836</c:v>
                </c:pt>
                <c:pt idx="11">
                  <c:v>1780.51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Konzum_Dani_2018!$S$41:$S$52</c:f>
              <c:numCache>
                <c:formatCode>#,##0</c:formatCode>
                <c:ptCount val="12"/>
                <c:pt idx="0">
                  <c:v>1740.614</c:v>
                </c:pt>
                <c:pt idx="1">
                  <c:v>1766.885</c:v>
                </c:pt>
                <c:pt idx="2">
                  <c:v>1749.6780000000001</c:v>
                </c:pt>
                <c:pt idx="3">
                  <c:v>1477.4949999999999</c:v>
                </c:pt>
                <c:pt idx="4">
                  <c:v>1364.82</c:v>
                </c:pt>
                <c:pt idx="5">
                  <c:v>1511.2539999999999</c:v>
                </c:pt>
                <c:pt idx="6">
                  <c:v>1540.6949999999999</c:v>
                </c:pt>
                <c:pt idx="7">
                  <c:v>1482.588</c:v>
                </c:pt>
                <c:pt idx="8">
                  <c:v>1508.049</c:v>
                </c:pt>
                <c:pt idx="9">
                  <c:v>1458.6279999999999</c:v>
                </c:pt>
                <c:pt idx="10">
                  <c:v>1644.9269999999999</c:v>
                </c:pt>
                <c:pt idx="11">
                  <c:v>1776.8520000000001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Konzum_Dani_2018!$T$41:$T$52</c:f>
              <c:numCache>
                <c:formatCode>#,##0</c:formatCode>
                <c:ptCount val="12"/>
                <c:pt idx="0">
                  <c:v>1760.0309999999999</c:v>
                </c:pt>
                <c:pt idx="1">
                  <c:v>1745.2170000000001</c:v>
                </c:pt>
                <c:pt idx="2">
                  <c:v>1705.7439999999999</c:v>
                </c:pt>
                <c:pt idx="3">
                  <c:v>1448.2940000000001</c:v>
                </c:pt>
                <c:pt idx="4">
                  <c:v>1334.85</c:v>
                </c:pt>
                <c:pt idx="5">
                  <c:v>1469.7149999999999</c:v>
                </c:pt>
                <c:pt idx="6">
                  <c:v>1500.241</c:v>
                </c:pt>
                <c:pt idx="7">
                  <c:v>1450.3330000000001</c:v>
                </c:pt>
                <c:pt idx="8">
                  <c:v>1468.973</c:v>
                </c:pt>
                <c:pt idx="9">
                  <c:v>1450.309</c:v>
                </c:pt>
                <c:pt idx="10">
                  <c:v>1710.037</c:v>
                </c:pt>
                <c:pt idx="11">
                  <c:v>1874.317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Konzum_Dani_2018!$U$41:$U$52</c:f>
              <c:numCache>
                <c:formatCode>#,##0</c:formatCode>
                <c:ptCount val="12"/>
                <c:pt idx="0">
                  <c:v>1841.4369999999999</c:v>
                </c:pt>
                <c:pt idx="1">
                  <c:v>1826.2159999999999</c:v>
                </c:pt>
                <c:pt idx="2">
                  <c:v>1722.933</c:v>
                </c:pt>
                <c:pt idx="3">
                  <c:v>1424.6679999999999</c:v>
                </c:pt>
                <c:pt idx="4">
                  <c:v>1310.617</c:v>
                </c:pt>
                <c:pt idx="5">
                  <c:v>1418.2650000000001</c:v>
                </c:pt>
                <c:pt idx="6">
                  <c:v>1449.6579999999999</c:v>
                </c:pt>
                <c:pt idx="7">
                  <c:v>1397.02</c:v>
                </c:pt>
                <c:pt idx="8">
                  <c:v>1412.7329999999999</c:v>
                </c:pt>
                <c:pt idx="9">
                  <c:v>1440.5409999999999</c:v>
                </c:pt>
                <c:pt idx="10">
                  <c:v>1749.4079999999999</c:v>
                </c:pt>
                <c:pt idx="11">
                  <c:v>1913.702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Konzum_Dani_2018!$V$41:$V$52</c:f>
              <c:numCache>
                <c:formatCode>#,##0</c:formatCode>
                <c:ptCount val="12"/>
                <c:pt idx="0">
                  <c:v>1810.778</c:v>
                </c:pt>
                <c:pt idx="1">
                  <c:v>1872.81</c:v>
                </c:pt>
                <c:pt idx="2">
                  <c:v>1825.4159999999999</c:v>
                </c:pt>
                <c:pt idx="3">
                  <c:v>1416.9090000000001</c:v>
                </c:pt>
                <c:pt idx="4">
                  <c:v>1327.019</c:v>
                </c:pt>
                <c:pt idx="5">
                  <c:v>1378.925</c:v>
                </c:pt>
                <c:pt idx="6">
                  <c:v>1420.076</c:v>
                </c:pt>
                <c:pt idx="7">
                  <c:v>1376.771</c:v>
                </c:pt>
                <c:pt idx="8">
                  <c:v>1409.2249999999999</c:v>
                </c:pt>
                <c:pt idx="9">
                  <c:v>1603.01</c:v>
                </c:pt>
                <c:pt idx="10">
                  <c:v>1705.306</c:v>
                </c:pt>
                <c:pt idx="11">
                  <c:v>1877.078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Konzum_Dani_2018!$W$41:$W$52</c:f>
              <c:numCache>
                <c:formatCode>#,##0</c:formatCode>
                <c:ptCount val="12"/>
                <c:pt idx="0">
                  <c:v>1775.7539999999999</c:v>
                </c:pt>
                <c:pt idx="1">
                  <c:v>1843.6030000000001</c:v>
                </c:pt>
                <c:pt idx="2">
                  <c:v>1837.4570000000001</c:v>
                </c:pt>
                <c:pt idx="3">
                  <c:v>1493.8889999999999</c:v>
                </c:pt>
                <c:pt idx="4">
                  <c:v>1428.3130000000001</c:v>
                </c:pt>
                <c:pt idx="5">
                  <c:v>1371.7550000000001</c:v>
                </c:pt>
                <c:pt idx="6">
                  <c:v>1411.249</c:v>
                </c:pt>
                <c:pt idx="7">
                  <c:v>1405.0930000000001</c:v>
                </c:pt>
                <c:pt idx="8">
                  <c:v>1571.73</c:v>
                </c:pt>
                <c:pt idx="9">
                  <c:v>1655.4760000000001</c:v>
                </c:pt>
                <c:pt idx="10">
                  <c:v>1672.616</c:v>
                </c:pt>
                <c:pt idx="11">
                  <c:v>1845.422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Konzum_Dani_2018!$X$41:$X$52</c:f>
              <c:numCache>
                <c:formatCode>#,##0</c:formatCode>
                <c:ptCount val="12"/>
                <c:pt idx="0">
                  <c:v>1727.82</c:v>
                </c:pt>
                <c:pt idx="1">
                  <c:v>1788.193</c:v>
                </c:pt>
                <c:pt idx="2">
                  <c:v>1778.598</c:v>
                </c:pt>
                <c:pt idx="3">
                  <c:v>1588.441</c:v>
                </c:pt>
                <c:pt idx="4">
                  <c:v>1481.0050000000001</c:v>
                </c:pt>
                <c:pt idx="5">
                  <c:v>1427.1489999999999</c:v>
                </c:pt>
                <c:pt idx="6">
                  <c:v>1476.3420000000001</c:v>
                </c:pt>
                <c:pt idx="7">
                  <c:v>1520.461</c:v>
                </c:pt>
                <c:pt idx="8">
                  <c:v>1557.3230000000001</c:v>
                </c:pt>
                <c:pt idx="9">
                  <c:v>1588.34</c:v>
                </c:pt>
                <c:pt idx="10">
                  <c:v>1631.04</c:v>
                </c:pt>
                <c:pt idx="11">
                  <c:v>1810.7370000000001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Konzum_Dani_2018!$Y$41:$Y$52</c:f>
              <c:numCache>
                <c:formatCode>#,##0</c:formatCode>
                <c:ptCount val="12"/>
                <c:pt idx="0">
                  <c:v>1663.413</c:v>
                </c:pt>
                <c:pt idx="1">
                  <c:v>1710.4880000000001</c:v>
                </c:pt>
                <c:pt idx="2">
                  <c:v>1699.7090000000001</c:v>
                </c:pt>
                <c:pt idx="3">
                  <c:v>1495.183</c:v>
                </c:pt>
                <c:pt idx="4">
                  <c:v>1455.2270000000001</c:v>
                </c:pt>
                <c:pt idx="5">
                  <c:v>1509.396</c:v>
                </c:pt>
                <c:pt idx="6">
                  <c:v>1542.5630000000001</c:v>
                </c:pt>
                <c:pt idx="7">
                  <c:v>1475.963</c:v>
                </c:pt>
                <c:pt idx="8">
                  <c:v>1447.046</c:v>
                </c:pt>
                <c:pt idx="9">
                  <c:v>1505.4939999999999</c:v>
                </c:pt>
                <c:pt idx="10">
                  <c:v>1565.723</c:v>
                </c:pt>
                <c:pt idx="11">
                  <c:v>1746.796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Konzum_Dani_2018!$Z$41:$Z$52</c:f>
              <c:numCache>
                <c:formatCode>#,##0</c:formatCode>
                <c:ptCount val="12"/>
                <c:pt idx="0">
                  <c:v>1560.7739999999999</c:v>
                </c:pt>
                <c:pt idx="1">
                  <c:v>1591.11</c:v>
                </c:pt>
                <c:pt idx="2">
                  <c:v>1580.7639999999999</c:v>
                </c:pt>
                <c:pt idx="3">
                  <c:v>1348.22</c:v>
                </c:pt>
                <c:pt idx="4">
                  <c:v>1298.4880000000001</c:v>
                </c:pt>
                <c:pt idx="5">
                  <c:v>1381.0029999999999</c:v>
                </c:pt>
                <c:pt idx="6">
                  <c:v>1410.2329999999999</c:v>
                </c:pt>
                <c:pt idx="7">
                  <c:v>1332.1679999999999</c:v>
                </c:pt>
                <c:pt idx="8">
                  <c:v>1300.4010000000001</c:v>
                </c:pt>
                <c:pt idx="9">
                  <c:v>1351.99</c:v>
                </c:pt>
                <c:pt idx="10">
                  <c:v>1457.9110000000001</c:v>
                </c:pt>
                <c:pt idx="11">
                  <c:v>1649.6479999999999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Konzum_Dani_2018!$C$41:$C$52</c:f>
              <c:numCache>
                <c:formatCode>dd\-mm\-yyyy</c:formatCode>
                <c:ptCount val="12"/>
                <c:pt idx="0">
                  <c:v>43117</c:v>
                </c:pt>
                <c:pt idx="1">
                  <c:v>43152</c:v>
                </c:pt>
                <c:pt idx="2">
                  <c:v>43180</c:v>
                </c:pt>
                <c:pt idx="3">
                  <c:v>43208</c:v>
                </c:pt>
                <c:pt idx="4">
                  <c:v>43236</c:v>
                </c:pt>
                <c:pt idx="5">
                  <c:v>43271</c:v>
                </c:pt>
                <c:pt idx="6">
                  <c:v>43299</c:v>
                </c:pt>
                <c:pt idx="7">
                  <c:v>43327</c:v>
                </c:pt>
                <c:pt idx="8">
                  <c:v>43362</c:v>
                </c:pt>
                <c:pt idx="9">
                  <c:v>43390</c:v>
                </c:pt>
                <c:pt idx="10">
                  <c:v>43425</c:v>
                </c:pt>
                <c:pt idx="11">
                  <c:v>43453</c:v>
                </c:pt>
              </c:numCache>
            </c:numRef>
          </c:cat>
          <c:val>
            <c:numRef>
              <c:f>Konzum_Dani_2018!$AA$41:$AA$52</c:f>
              <c:numCache>
                <c:formatCode>#,##0</c:formatCode>
                <c:ptCount val="12"/>
                <c:pt idx="0">
                  <c:v>1404.3779999999999</c:v>
                </c:pt>
                <c:pt idx="1">
                  <c:v>1431.0129999999999</c:v>
                </c:pt>
                <c:pt idx="2">
                  <c:v>1417.8420000000001</c:v>
                </c:pt>
                <c:pt idx="3">
                  <c:v>1191.9960000000001</c:v>
                </c:pt>
                <c:pt idx="4">
                  <c:v>1149.6849999999999</c:v>
                </c:pt>
                <c:pt idx="5">
                  <c:v>1238.2270000000001</c:v>
                </c:pt>
                <c:pt idx="6">
                  <c:v>1263.193</c:v>
                </c:pt>
                <c:pt idx="7">
                  <c:v>1215.9369999999999</c:v>
                </c:pt>
                <c:pt idx="8">
                  <c:v>1173.125</c:v>
                </c:pt>
                <c:pt idx="9">
                  <c:v>1212.596</c:v>
                </c:pt>
                <c:pt idx="10">
                  <c:v>1317.9459999999999</c:v>
                </c:pt>
                <c:pt idx="11">
                  <c:v>1496.616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992352"/>
        <c:axId val="1464999968"/>
      </c:barChart>
      <c:catAx>
        <c:axId val="1464992352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4999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4999968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4992352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Dijagrami  potrošnje za dane u mjesecu sa min. satnom potrošnjom</a:t>
            </a:r>
          </a:p>
        </c:rich>
      </c:tx>
      <c:layout>
        <c:manualLayout>
          <c:xMode val="edge"/>
          <c:yMode val="edge"/>
          <c:x val="0.35398813447593935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143704680290047E-2"/>
          <c:y val="0.16932933763687105"/>
          <c:w val="0.94528675016479891"/>
          <c:h val="0.658147991569725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Konzum_Dani_2018!$D$23:$D$34</c:f>
              <c:numCache>
                <c:formatCode>#,##0</c:formatCode>
                <c:ptCount val="12"/>
                <c:pt idx="0" formatCode="0">
                  <c:v>1114.5519999999999</c:v>
                </c:pt>
                <c:pt idx="1">
                  <c:v>1164.4490000000001</c:v>
                </c:pt>
                <c:pt idx="2">
                  <c:v>1081.8050000000001</c:v>
                </c:pt>
                <c:pt idx="3">
                  <c:v>1006.428</c:v>
                </c:pt>
                <c:pt idx="4">
                  <c:v>910.56600000000003</c:v>
                </c:pt>
                <c:pt idx="5">
                  <c:v>974.84199999999998</c:v>
                </c:pt>
                <c:pt idx="6">
                  <c:v>1099.989</c:v>
                </c:pt>
                <c:pt idx="7">
                  <c:v>952.61599999999999</c:v>
                </c:pt>
                <c:pt idx="8">
                  <c:v>1007.456</c:v>
                </c:pt>
                <c:pt idx="9">
                  <c:v>1009.561</c:v>
                </c:pt>
                <c:pt idx="10">
                  <c:v>1033.673</c:v>
                </c:pt>
                <c:pt idx="11">
                  <c:v>1172.8579999999999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Konzum_Dani_2018!$E$23:$E$34</c:f>
              <c:numCache>
                <c:formatCode>#,##0</c:formatCode>
                <c:ptCount val="12"/>
                <c:pt idx="0">
                  <c:v>1031.865</c:v>
                </c:pt>
                <c:pt idx="1">
                  <c:v>1084.5709999999999</c:v>
                </c:pt>
                <c:pt idx="2">
                  <c:v>1009.471</c:v>
                </c:pt>
                <c:pt idx="3">
                  <c:v>926.18200000000002</c:v>
                </c:pt>
                <c:pt idx="4">
                  <c:v>845.10699999999997</c:v>
                </c:pt>
                <c:pt idx="5">
                  <c:v>903.28599999999994</c:v>
                </c:pt>
                <c:pt idx="6">
                  <c:v>996.93700000000001</c:v>
                </c:pt>
                <c:pt idx="7">
                  <c:v>898.61599999999999</c:v>
                </c:pt>
                <c:pt idx="8">
                  <c:v>940.19</c:v>
                </c:pt>
                <c:pt idx="9">
                  <c:v>961.404</c:v>
                </c:pt>
                <c:pt idx="10">
                  <c:v>974.5</c:v>
                </c:pt>
                <c:pt idx="11">
                  <c:v>1093.721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Konzum_Dani_2018!$F$23:$F$34</c:f>
              <c:numCache>
                <c:formatCode>#,##0</c:formatCode>
                <c:ptCount val="12"/>
                <c:pt idx="0">
                  <c:v>997.64499999999998</c:v>
                </c:pt>
                <c:pt idx="1">
                  <c:v>1040.569</c:v>
                </c:pt>
                <c:pt idx="2">
                  <c:v>974.15499999999997</c:v>
                </c:pt>
                <c:pt idx="3">
                  <c:v>901.41899999999998</c:v>
                </c:pt>
                <c:pt idx="4">
                  <c:v>815.86300000000006</c:v>
                </c:pt>
                <c:pt idx="5">
                  <c:v>868.35</c:v>
                </c:pt>
                <c:pt idx="6">
                  <c:v>937.79300000000001</c:v>
                </c:pt>
                <c:pt idx="7">
                  <c:v>870.26199999999994</c:v>
                </c:pt>
                <c:pt idx="8">
                  <c:v>919.91</c:v>
                </c:pt>
                <c:pt idx="9">
                  <c:v>1023.617</c:v>
                </c:pt>
                <c:pt idx="10">
                  <c:v>944.98699999999997</c:v>
                </c:pt>
                <c:pt idx="11">
                  <c:v>1057.9190000000001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Konzum_Dani_2018!$G$23:$G$34</c:f>
              <c:numCache>
                <c:formatCode>#,##0</c:formatCode>
                <c:ptCount val="12"/>
                <c:pt idx="0">
                  <c:v>980.89800000000002</c:v>
                </c:pt>
                <c:pt idx="1">
                  <c:v>1020.277</c:v>
                </c:pt>
                <c:pt idx="2">
                  <c:v>964.255</c:v>
                </c:pt>
                <c:pt idx="3">
                  <c:v>884.72</c:v>
                </c:pt>
                <c:pt idx="4">
                  <c:v>805.41200000000003</c:v>
                </c:pt>
                <c:pt idx="5">
                  <c:v>846.75</c:v>
                </c:pt>
                <c:pt idx="6">
                  <c:v>911.33299999999997</c:v>
                </c:pt>
                <c:pt idx="7">
                  <c:v>854.22</c:v>
                </c:pt>
                <c:pt idx="8">
                  <c:v>900.72500000000002</c:v>
                </c:pt>
                <c:pt idx="9">
                  <c:v>929.79399999999998</c:v>
                </c:pt>
                <c:pt idx="10">
                  <c:v>938.28099999999995</c:v>
                </c:pt>
                <c:pt idx="11">
                  <c:v>1044.4069999999999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Konzum_Dani_2018!$H$23:$H$34</c:f>
              <c:numCache>
                <c:formatCode>#,##0</c:formatCode>
                <c:ptCount val="12"/>
                <c:pt idx="0">
                  <c:v>999.11099999999999</c:v>
                </c:pt>
                <c:pt idx="1">
                  <c:v>1048.6189999999999</c:v>
                </c:pt>
                <c:pt idx="2">
                  <c:v>979.72</c:v>
                </c:pt>
                <c:pt idx="3">
                  <c:v>894.298</c:v>
                </c:pt>
                <c:pt idx="4">
                  <c:v>811.87900000000002</c:v>
                </c:pt>
                <c:pt idx="5">
                  <c:v>856.68700000000001</c:v>
                </c:pt>
                <c:pt idx="6">
                  <c:v>903.75</c:v>
                </c:pt>
                <c:pt idx="7">
                  <c:v>870.52</c:v>
                </c:pt>
                <c:pt idx="8">
                  <c:v>915.36500000000001</c:v>
                </c:pt>
                <c:pt idx="9">
                  <c:v>950.80399999999997</c:v>
                </c:pt>
                <c:pt idx="10">
                  <c:v>956.85900000000004</c:v>
                </c:pt>
                <c:pt idx="11">
                  <c:v>1065.579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Konzum_Dani_2018!$I$23:$I$34</c:f>
              <c:numCache>
                <c:formatCode>#,##0</c:formatCode>
                <c:ptCount val="12"/>
                <c:pt idx="0">
                  <c:v>1066.8030000000001</c:v>
                </c:pt>
                <c:pt idx="1">
                  <c:v>1142.741</c:v>
                </c:pt>
                <c:pt idx="2">
                  <c:v>1079.7439999999999</c:v>
                </c:pt>
                <c:pt idx="3">
                  <c:v>963.00599999999997</c:v>
                </c:pt>
                <c:pt idx="4">
                  <c:v>837.399</c:v>
                </c:pt>
                <c:pt idx="5">
                  <c:v>885.53</c:v>
                </c:pt>
                <c:pt idx="6">
                  <c:v>921.30399999999997</c:v>
                </c:pt>
                <c:pt idx="7">
                  <c:v>919.25</c:v>
                </c:pt>
                <c:pt idx="8">
                  <c:v>978.12900000000002</c:v>
                </c:pt>
                <c:pt idx="9">
                  <c:v>1042.413</c:v>
                </c:pt>
                <c:pt idx="10">
                  <c:v>1054.5360000000001</c:v>
                </c:pt>
                <c:pt idx="11">
                  <c:v>1169.066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Konzum_Dani_2018!$J$23:$J$34</c:f>
              <c:numCache>
                <c:formatCode>#,##0</c:formatCode>
                <c:ptCount val="12"/>
                <c:pt idx="0">
                  <c:v>1222.82</c:v>
                </c:pt>
                <c:pt idx="1">
                  <c:v>1349.7750000000001</c:v>
                </c:pt>
                <c:pt idx="2">
                  <c:v>1244.617</c:v>
                </c:pt>
                <c:pt idx="3">
                  <c:v>1082.4380000000001</c:v>
                </c:pt>
                <c:pt idx="4">
                  <c:v>916.64</c:v>
                </c:pt>
                <c:pt idx="5">
                  <c:v>1020.535</c:v>
                </c:pt>
                <c:pt idx="6">
                  <c:v>1045.375</c:v>
                </c:pt>
                <c:pt idx="7">
                  <c:v>1036.396</c:v>
                </c:pt>
                <c:pt idx="8">
                  <c:v>1102.5229999999999</c:v>
                </c:pt>
                <c:pt idx="9">
                  <c:v>1217.865</c:v>
                </c:pt>
                <c:pt idx="10">
                  <c:v>1225.5309999999999</c:v>
                </c:pt>
                <c:pt idx="11">
                  <c:v>1393.4939999999999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Konzum_Dani_2018!$K$23:$K$34</c:f>
              <c:numCache>
                <c:formatCode>#,##0</c:formatCode>
                <c:ptCount val="12"/>
                <c:pt idx="0">
                  <c:v>1409.027</c:v>
                </c:pt>
                <c:pt idx="1">
                  <c:v>1558.028</c:v>
                </c:pt>
                <c:pt idx="2">
                  <c:v>1455.78</c:v>
                </c:pt>
                <c:pt idx="3">
                  <c:v>1326.8589999999999</c:v>
                </c:pt>
                <c:pt idx="4">
                  <c:v>1100.499</c:v>
                </c:pt>
                <c:pt idx="5">
                  <c:v>1231.5709999999999</c:v>
                </c:pt>
                <c:pt idx="6">
                  <c:v>1249.808</c:v>
                </c:pt>
                <c:pt idx="7">
                  <c:v>1242.55</c:v>
                </c:pt>
                <c:pt idx="8">
                  <c:v>1297.7729999999999</c:v>
                </c:pt>
                <c:pt idx="9">
                  <c:v>1408.2470000000001</c:v>
                </c:pt>
                <c:pt idx="10">
                  <c:v>1421.508</c:v>
                </c:pt>
                <c:pt idx="11">
                  <c:v>1603.7439999999999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Konzum_Dani_2018!$L$23:$L$34</c:f>
              <c:numCache>
                <c:formatCode>#,##0</c:formatCode>
                <c:ptCount val="12"/>
                <c:pt idx="0">
                  <c:v>1549.1079999999999</c:v>
                </c:pt>
                <c:pt idx="1">
                  <c:v>1688.213</c:v>
                </c:pt>
                <c:pt idx="2">
                  <c:v>1549.8240000000001</c:v>
                </c:pt>
                <c:pt idx="3">
                  <c:v>1409.8889999999999</c:v>
                </c:pt>
                <c:pt idx="4">
                  <c:v>1236.5899999999999</c:v>
                </c:pt>
                <c:pt idx="5">
                  <c:v>1342.337</c:v>
                </c:pt>
                <c:pt idx="6">
                  <c:v>1375.799</c:v>
                </c:pt>
                <c:pt idx="7">
                  <c:v>1360.8710000000001</c:v>
                </c:pt>
                <c:pt idx="8">
                  <c:v>1391.787</c:v>
                </c:pt>
                <c:pt idx="9">
                  <c:v>1498.826</c:v>
                </c:pt>
                <c:pt idx="10">
                  <c:v>1519.692</c:v>
                </c:pt>
                <c:pt idx="11">
                  <c:v>1725.1379999999999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Konzum_Dani_2018!$M$23:$M$34</c:f>
              <c:numCache>
                <c:formatCode>#,##0</c:formatCode>
                <c:ptCount val="12"/>
                <c:pt idx="0">
                  <c:v>1599.577</c:v>
                </c:pt>
                <c:pt idx="1">
                  <c:v>1726.2070000000001</c:v>
                </c:pt>
                <c:pt idx="2">
                  <c:v>1562.116</c:v>
                </c:pt>
                <c:pt idx="3">
                  <c:v>1413.9179999999999</c:v>
                </c:pt>
                <c:pt idx="4">
                  <c:v>1315.4369999999999</c:v>
                </c:pt>
                <c:pt idx="5">
                  <c:v>1385.6990000000001</c:v>
                </c:pt>
                <c:pt idx="6">
                  <c:v>1451.0989999999999</c:v>
                </c:pt>
                <c:pt idx="7">
                  <c:v>1421.5</c:v>
                </c:pt>
                <c:pt idx="8">
                  <c:v>1438.01</c:v>
                </c:pt>
                <c:pt idx="9">
                  <c:v>1511.1769999999999</c:v>
                </c:pt>
                <c:pt idx="10">
                  <c:v>1535.8430000000001</c:v>
                </c:pt>
                <c:pt idx="11">
                  <c:v>1758.5450000000001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Konzum_Dani_2018!$N$23:$N$34</c:f>
              <c:numCache>
                <c:formatCode>#,##0</c:formatCode>
                <c:ptCount val="12"/>
                <c:pt idx="0">
                  <c:v>1588.222</c:v>
                </c:pt>
                <c:pt idx="1">
                  <c:v>1719.944</c:v>
                </c:pt>
                <c:pt idx="2">
                  <c:v>1530.9380000000001</c:v>
                </c:pt>
                <c:pt idx="3">
                  <c:v>1388.9849999999999</c:v>
                </c:pt>
                <c:pt idx="4">
                  <c:v>1333.8820000000001</c:v>
                </c:pt>
                <c:pt idx="5">
                  <c:v>1389.9159999999999</c:v>
                </c:pt>
                <c:pt idx="6">
                  <c:v>1454.7539999999999</c:v>
                </c:pt>
                <c:pt idx="7">
                  <c:v>1419.7329999999999</c:v>
                </c:pt>
                <c:pt idx="8">
                  <c:v>1429.1659999999999</c:v>
                </c:pt>
                <c:pt idx="9">
                  <c:v>1484.4159999999999</c:v>
                </c:pt>
                <c:pt idx="10">
                  <c:v>1511.329</c:v>
                </c:pt>
                <c:pt idx="11">
                  <c:v>1731.8789999999999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Konzum_Dani_2018!$O$23:$O$34</c:f>
              <c:numCache>
                <c:formatCode>#,##0</c:formatCode>
                <c:ptCount val="12"/>
                <c:pt idx="0">
                  <c:v>1566.4269999999999</c:v>
                </c:pt>
                <c:pt idx="1">
                  <c:v>1693.1210000000001</c:v>
                </c:pt>
                <c:pt idx="2">
                  <c:v>1519.134</c:v>
                </c:pt>
                <c:pt idx="3">
                  <c:v>1399.0989999999999</c:v>
                </c:pt>
                <c:pt idx="4">
                  <c:v>1335.162</c:v>
                </c:pt>
                <c:pt idx="5">
                  <c:v>1403.3330000000001</c:v>
                </c:pt>
                <c:pt idx="6">
                  <c:v>1481.6489999999999</c:v>
                </c:pt>
                <c:pt idx="7">
                  <c:v>1429.473</c:v>
                </c:pt>
                <c:pt idx="8">
                  <c:v>1438.558</c:v>
                </c:pt>
                <c:pt idx="9">
                  <c:v>1480.8720000000001</c:v>
                </c:pt>
                <c:pt idx="10">
                  <c:v>1506.8889999999999</c:v>
                </c:pt>
                <c:pt idx="11">
                  <c:v>1714.3910000000001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Konzum_Dani_2018!$P$23:$P$34</c:f>
              <c:numCache>
                <c:formatCode>#,##0</c:formatCode>
                <c:ptCount val="12"/>
                <c:pt idx="0">
                  <c:v>1547.346</c:v>
                </c:pt>
                <c:pt idx="1">
                  <c:v>1662.586</c:v>
                </c:pt>
                <c:pt idx="2">
                  <c:v>1496.855</c:v>
                </c:pt>
                <c:pt idx="3">
                  <c:v>1396.3979999999999</c:v>
                </c:pt>
                <c:pt idx="4">
                  <c:v>1324.0029999999999</c:v>
                </c:pt>
                <c:pt idx="5">
                  <c:v>1410.365</c:v>
                </c:pt>
                <c:pt idx="6">
                  <c:v>1485.836</c:v>
                </c:pt>
                <c:pt idx="7">
                  <c:v>1432.8050000000001</c:v>
                </c:pt>
                <c:pt idx="8">
                  <c:v>1445.596</c:v>
                </c:pt>
                <c:pt idx="9">
                  <c:v>1476.3889999999999</c:v>
                </c:pt>
                <c:pt idx="10">
                  <c:v>1494.5550000000001</c:v>
                </c:pt>
                <c:pt idx="11">
                  <c:v>1691.5930000000001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Konzum_Dani_2018!$Q$23:$Q$34</c:f>
              <c:numCache>
                <c:formatCode>#,##0</c:formatCode>
                <c:ptCount val="12"/>
                <c:pt idx="0">
                  <c:v>1568.0540000000001</c:v>
                </c:pt>
                <c:pt idx="1">
                  <c:v>1704.711</c:v>
                </c:pt>
                <c:pt idx="2">
                  <c:v>1532.367</c:v>
                </c:pt>
                <c:pt idx="3">
                  <c:v>1374.39</c:v>
                </c:pt>
                <c:pt idx="4">
                  <c:v>1318.6130000000001</c:v>
                </c:pt>
                <c:pt idx="5">
                  <c:v>1412.491</c:v>
                </c:pt>
                <c:pt idx="6">
                  <c:v>1500.472</c:v>
                </c:pt>
                <c:pt idx="7">
                  <c:v>1428.876</c:v>
                </c:pt>
                <c:pt idx="8">
                  <c:v>1457.3720000000001</c:v>
                </c:pt>
                <c:pt idx="9">
                  <c:v>1511.4390000000001</c:v>
                </c:pt>
                <c:pt idx="10">
                  <c:v>1522.5709999999999</c:v>
                </c:pt>
                <c:pt idx="11">
                  <c:v>1729.8489999999999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Konzum_Dani_2018!$R$23:$R$34</c:f>
              <c:numCache>
                <c:formatCode>#,##0</c:formatCode>
                <c:ptCount val="12"/>
                <c:pt idx="0">
                  <c:v>1538.5050000000001</c:v>
                </c:pt>
                <c:pt idx="1">
                  <c:v>1692.942</c:v>
                </c:pt>
                <c:pt idx="2">
                  <c:v>1522.1579999999999</c:v>
                </c:pt>
                <c:pt idx="3">
                  <c:v>1408.39</c:v>
                </c:pt>
                <c:pt idx="4">
                  <c:v>1353.816</c:v>
                </c:pt>
                <c:pt idx="5">
                  <c:v>1446.4390000000001</c:v>
                </c:pt>
                <c:pt idx="6">
                  <c:v>1539.021</c:v>
                </c:pt>
                <c:pt idx="7">
                  <c:v>1458.1220000000001</c:v>
                </c:pt>
                <c:pt idx="8">
                  <c:v>1485.896</c:v>
                </c:pt>
                <c:pt idx="9">
                  <c:v>1511.45</c:v>
                </c:pt>
                <c:pt idx="10">
                  <c:v>1516.4</c:v>
                </c:pt>
                <c:pt idx="11">
                  <c:v>1731.5340000000001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Konzum_Dani_2018!$S$23:$S$34</c:f>
              <c:numCache>
                <c:formatCode>#,##0</c:formatCode>
                <c:ptCount val="12"/>
                <c:pt idx="0">
                  <c:v>1534.2760000000001</c:v>
                </c:pt>
                <c:pt idx="1">
                  <c:v>1662.7280000000001</c:v>
                </c:pt>
                <c:pt idx="2">
                  <c:v>1492.222</c:v>
                </c:pt>
                <c:pt idx="3">
                  <c:v>1394.1969999999999</c:v>
                </c:pt>
                <c:pt idx="4">
                  <c:v>1341.4490000000001</c:v>
                </c:pt>
                <c:pt idx="5">
                  <c:v>1434.424</c:v>
                </c:pt>
                <c:pt idx="6">
                  <c:v>1493.3130000000001</c:v>
                </c:pt>
                <c:pt idx="7">
                  <c:v>1438.7139999999999</c:v>
                </c:pt>
                <c:pt idx="8">
                  <c:v>1468.9079999999999</c:v>
                </c:pt>
                <c:pt idx="9">
                  <c:v>1498.941</c:v>
                </c:pt>
                <c:pt idx="10">
                  <c:v>1509.422</c:v>
                </c:pt>
                <c:pt idx="11">
                  <c:v>1722.5909999999999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Konzum_Dani_2018!$T$23:$T$34</c:f>
              <c:numCache>
                <c:formatCode>#,##0</c:formatCode>
                <c:ptCount val="12"/>
                <c:pt idx="0">
                  <c:v>1605.075</c:v>
                </c:pt>
                <c:pt idx="1">
                  <c:v>1657.596</c:v>
                </c:pt>
                <c:pt idx="2">
                  <c:v>1478.3879999999999</c:v>
                </c:pt>
                <c:pt idx="3">
                  <c:v>1369.1590000000001</c:v>
                </c:pt>
                <c:pt idx="4">
                  <c:v>1297.578</c:v>
                </c:pt>
                <c:pt idx="5">
                  <c:v>1398</c:v>
                </c:pt>
                <c:pt idx="6">
                  <c:v>1462.0360000000001</c:v>
                </c:pt>
                <c:pt idx="7">
                  <c:v>1400.4480000000001</c:v>
                </c:pt>
                <c:pt idx="8">
                  <c:v>1437.492</c:v>
                </c:pt>
                <c:pt idx="9">
                  <c:v>1522.6089999999999</c:v>
                </c:pt>
                <c:pt idx="10">
                  <c:v>1556.5170000000001</c:v>
                </c:pt>
                <c:pt idx="11">
                  <c:v>1810.549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Konzum_Dani_2018!$U$23:$U$34</c:f>
              <c:numCache>
                <c:formatCode>#,##0</c:formatCode>
                <c:ptCount val="12"/>
                <c:pt idx="0">
                  <c:v>1705.712</c:v>
                </c:pt>
                <c:pt idx="1">
                  <c:v>1794.0530000000001</c:v>
                </c:pt>
                <c:pt idx="2">
                  <c:v>1535.393</c:v>
                </c:pt>
                <c:pt idx="3">
                  <c:v>1315.9169999999999</c:v>
                </c:pt>
                <c:pt idx="4">
                  <c:v>1265.691</c:v>
                </c:pt>
                <c:pt idx="5">
                  <c:v>1348.3510000000001</c:v>
                </c:pt>
                <c:pt idx="6">
                  <c:v>1411.5319999999999</c:v>
                </c:pt>
                <c:pt idx="7">
                  <c:v>1352.172</c:v>
                </c:pt>
                <c:pt idx="8">
                  <c:v>1385.546</c:v>
                </c:pt>
                <c:pt idx="9">
                  <c:v>1654.087</c:v>
                </c:pt>
                <c:pt idx="10">
                  <c:v>1698.595</c:v>
                </c:pt>
                <c:pt idx="11">
                  <c:v>1856.009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Konzum_Dani_2018!$V$23:$V$34</c:f>
              <c:numCache>
                <c:formatCode>#,##0</c:formatCode>
                <c:ptCount val="12"/>
                <c:pt idx="0">
                  <c:v>1662.1980000000001</c:v>
                </c:pt>
                <c:pt idx="1">
                  <c:v>1804.8879999999999</c:v>
                </c:pt>
                <c:pt idx="2">
                  <c:v>1660.758</c:v>
                </c:pt>
                <c:pt idx="3">
                  <c:v>1287.181</c:v>
                </c:pt>
                <c:pt idx="4">
                  <c:v>1249.8969999999999</c:v>
                </c:pt>
                <c:pt idx="5">
                  <c:v>1314.7919999999999</c:v>
                </c:pt>
                <c:pt idx="6">
                  <c:v>1380.037</c:v>
                </c:pt>
                <c:pt idx="7">
                  <c:v>1339.2840000000001</c:v>
                </c:pt>
                <c:pt idx="8">
                  <c:v>1375.287</c:v>
                </c:pt>
                <c:pt idx="9">
                  <c:v>1623.413</c:v>
                </c:pt>
                <c:pt idx="10">
                  <c:v>1654.298</c:v>
                </c:pt>
                <c:pt idx="11">
                  <c:v>1801.809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Konzum_Dani_2018!$W$23:$W$34</c:f>
              <c:numCache>
                <c:formatCode>#,##0</c:formatCode>
                <c:ptCount val="12"/>
                <c:pt idx="0">
                  <c:v>1623.6369999999999</c:v>
                </c:pt>
                <c:pt idx="1">
                  <c:v>1763.3330000000001</c:v>
                </c:pt>
                <c:pt idx="2">
                  <c:v>1661.509</c:v>
                </c:pt>
                <c:pt idx="3">
                  <c:v>1367.518</c:v>
                </c:pt>
                <c:pt idx="4">
                  <c:v>1309.3150000000001</c:v>
                </c:pt>
                <c:pt idx="5">
                  <c:v>1325.5150000000001</c:v>
                </c:pt>
                <c:pt idx="6">
                  <c:v>1377.2180000000001</c:v>
                </c:pt>
                <c:pt idx="7">
                  <c:v>1396.1279999999999</c:v>
                </c:pt>
                <c:pt idx="8">
                  <c:v>1505.923</c:v>
                </c:pt>
                <c:pt idx="9">
                  <c:v>1572.37</c:v>
                </c:pt>
                <c:pt idx="10">
                  <c:v>1604.739</c:v>
                </c:pt>
                <c:pt idx="11">
                  <c:v>1764.338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Konzum_Dani_2018!$X$23:$X$34</c:f>
              <c:numCache>
                <c:formatCode>#,##0</c:formatCode>
                <c:ptCount val="12"/>
                <c:pt idx="0">
                  <c:v>1580.5940000000001</c:v>
                </c:pt>
                <c:pt idx="1">
                  <c:v>1721.4369999999999</c:v>
                </c:pt>
                <c:pt idx="2">
                  <c:v>1600.348</c:v>
                </c:pt>
                <c:pt idx="3">
                  <c:v>1545.4939999999999</c:v>
                </c:pt>
                <c:pt idx="4">
                  <c:v>1405.2339999999999</c:v>
                </c:pt>
                <c:pt idx="5">
                  <c:v>1392.2460000000001</c:v>
                </c:pt>
                <c:pt idx="6">
                  <c:v>1441.5989999999999</c:v>
                </c:pt>
                <c:pt idx="7">
                  <c:v>1476.6320000000001</c:v>
                </c:pt>
                <c:pt idx="8">
                  <c:v>1540.15</c:v>
                </c:pt>
                <c:pt idx="9">
                  <c:v>1506.472</c:v>
                </c:pt>
                <c:pt idx="10">
                  <c:v>1552.278</c:v>
                </c:pt>
                <c:pt idx="11">
                  <c:v>1719.4939999999999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Konzum_Dani_2018!$Y$23:$Y$34</c:f>
              <c:numCache>
                <c:formatCode>#,##0</c:formatCode>
                <c:ptCount val="12"/>
                <c:pt idx="0">
                  <c:v>1521.16</c:v>
                </c:pt>
                <c:pt idx="1">
                  <c:v>1645.077</c:v>
                </c:pt>
                <c:pt idx="2">
                  <c:v>1514.154</c:v>
                </c:pt>
                <c:pt idx="3">
                  <c:v>1496.8209999999999</c:v>
                </c:pt>
                <c:pt idx="4">
                  <c:v>1348.0429999999999</c:v>
                </c:pt>
                <c:pt idx="5">
                  <c:v>1433.604</c:v>
                </c:pt>
                <c:pt idx="6">
                  <c:v>1477.309</c:v>
                </c:pt>
                <c:pt idx="7">
                  <c:v>1393.6679999999999</c:v>
                </c:pt>
                <c:pt idx="8">
                  <c:v>1450.0129999999999</c:v>
                </c:pt>
                <c:pt idx="9">
                  <c:v>1420.153</c:v>
                </c:pt>
                <c:pt idx="10">
                  <c:v>1485.36</c:v>
                </c:pt>
                <c:pt idx="11">
                  <c:v>1640.307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Konzum_Dani_2018!$Z$23:$Z$34</c:f>
              <c:numCache>
                <c:formatCode>#,##0</c:formatCode>
                <c:ptCount val="12"/>
                <c:pt idx="0">
                  <c:v>1432.069</c:v>
                </c:pt>
                <c:pt idx="1">
                  <c:v>1543.5050000000001</c:v>
                </c:pt>
                <c:pt idx="2">
                  <c:v>1393.373</c:v>
                </c:pt>
                <c:pt idx="3">
                  <c:v>1317.329</c:v>
                </c:pt>
                <c:pt idx="4">
                  <c:v>1205.3209999999999</c:v>
                </c:pt>
                <c:pt idx="5">
                  <c:v>1305.6079999999999</c:v>
                </c:pt>
                <c:pt idx="6">
                  <c:v>1339.423</c:v>
                </c:pt>
                <c:pt idx="7">
                  <c:v>1254.7750000000001</c:v>
                </c:pt>
                <c:pt idx="8">
                  <c:v>1294.114</c:v>
                </c:pt>
                <c:pt idx="9">
                  <c:v>1290.163</c:v>
                </c:pt>
                <c:pt idx="10">
                  <c:v>1360.5820000000001</c:v>
                </c:pt>
                <c:pt idx="11">
                  <c:v>1530.606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Konzum_Dani_2018!$AA$23:$AA$34</c:f>
              <c:numCache>
                <c:formatCode>#,##0</c:formatCode>
                <c:ptCount val="12"/>
                <c:pt idx="0">
                  <c:v>1308.9590000000001</c:v>
                </c:pt>
                <c:pt idx="1">
                  <c:v>1376.556</c:v>
                </c:pt>
                <c:pt idx="2">
                  <c:v>1247.0889999999999</c:v>
                </c:pt>
                <c:pt idx="3">
                  <c:v>1154.6179999999999</c:v>
                </c:pt>
                <c:pt idx="4">
                  <c:v>1077.134</c:v>
                </c:pt>
                <c:pt idx="5">
                  <c:v>1166.355</c:v>
                </c:pt>
                <c:pt idx="6">
                  <c:v>1213.4390000000001</c:v>
                </c:pt>
                <c:pt idx="7">
                  <c:v>1129.0329999999999</c:v>
                </c:pt>
                <c:pt idx="8">
                  <c:v>1154.6410000000001</c:v>
                </c:pt>
                <c:pt idx="9">
                  <c:v>1150.931</c:v>
                </c:pt>
                <c:pt idx="10">
                  <c:v>1214.32</c:v>
                </c:pt>
                <c:pt idx="11">
                  <c:v>1376.1949999999999</c:v>
                </c:pt>
              </c:numCache>
            </c:numRef>
          </c:val>
        </c:ser>
        <c:ser>
          <c:idx val="24"/>
          <c:order val="24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Konzum_Dani_2018!$C$23:$C$34</c:f>
              <c:numCache>
                <c:formatCode>dd\-mm\-yyyy</c:formatCode>
                <c:ptCount val="12"/>
                <c:pt idx="0">
                  <c:v>43108</c:v>
                </c:pt>
                <c:pt idx="1">
                  <c:v>43136</c:v>
                </c:pt>
                <c:pt idx="2">
                  <c:v>43171</c:v>
                </c:pt>
                <c:pt idx="3">
                  <c:v>43213</c:v>
                </c:pt>
                <c:pt idx="4">
                  <c:v>43222</c:v>
                </c:pt>
                <c:pt idx="5">
                  <c:v>43269</c:v>
                </c:pt>
                <c:pt idx="6">
                  <c:v>43298</c:v>
                </c:pt>
                <c:pt idx="7">
                  <c:v>43339</c:v>
                </c:pt>
                <c:pt idx="8">
                  <c:v>43353</c:v>
                </c:pt>
                <c:pt idx="9">
                  <c:v>43402</c:v>
                </c:pt>
                <c:pt idx="10">
                  <c:v>43409</c:v>
                </c:pt>
                <c:pt idx="11">
                  <c:v>43444</c:v>
                </c:pt>
              </c:numCache>
            </c:numRef>
          </c:cat>
          <c:val>
            <c:numRef>
              <c:f>Konzum_Dani_2018!$B$20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5002144"/>
        <c:axId val="1464990176"/>
      </c:barChart>
      <c:catAx>
        <c:axId val="146500214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46499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499017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465002144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max.  potrošnjom</a:t>
            </a:r>
          </a:p>
        </c:rich>
      </c:tx>
      <c:layout>
        <c:manualLayout>
          <c:xMode val="edge"/>
          <c:yMode val="edge"/>
          <c:x val="0.3684904416611734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825313117996042E-2"/>
          <c:y val="0.1725242307998309"/>
          <c:w val="0.94660514172709298"/>
          <c:h val="0.654953098406765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Konzum_Dani_2018!$D$59:$D$70</c:f>
              <c:numCache>
                <c:formatCode>#,##0</c:formatCode>
                <c:ptCount val="12"/>
                <c:pt idx="0" formatCode="0">
                  <c:v>1234.654</c:v>
                </c:pt>
                <c:pt idx="1">
                  <c:v>1386.0740000000001</c:v>
                </c:pt>
                <c:pt idx="2">
                  <c:v>1433.1859999999999</c:v>
                </c:pt>
                <c:pt idx="3">
                  <c:v>1152.481</c:v>
                </c:pt>
                <c:pt idx="4">
                  <c:v>1070.681</c:v>
                </c:pt>
                <c:pt idx="5">
                  <c:v>1098.4690000000001</c:v>
                </c:pt>
                <c:pt idx="6">
                  <c:v>1148.146</c:v>
                </c:pt>
                <c:pt idx="7">
                  <c:v>1172.329</c:v>
                </c:pt>
                <c:pt idx="8">
                  <c:v>1114.614</c:v>
                </c:pt>
                <c:pt idx="9">
                  <c:v>1136.2570000000001</c:v>
                </c:pt>
                <c:pt idx="10">
                  <c:v>1270.2429999999999</c:v>
                </c:pt>
                <c:pt idx="11">
                  <c:v>1352.462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Konzum_Dani_2018!$E$59:$E$70</c:f>
              <c:numCache>
                <c:formatCode>#,##0</c:formatCode>
                <c:ptCount val="12"/>
                <c:pt idx="0">
                  <c:v>1141.0050000000001</c:v>
                </c:pt>
                <c:pt idx="1">
                  <c:v>1294.4159999999999</c:v>
                </c:pt>
                <c:pt idx="2">
                  <c:v>1340.5070000000001</c:v>
                </c:pt>
                <c:pt idx="3">
                  <c:v>1060.326</c:v>
                </c:pt>
                <c:pt idx="4">
                  <c:v>999.71100000000001</c:v>
                </c:pt>
                <c:pt idx="5">
                  <c:v>1026.748</c:v>
                </c:pt>
                <c:pt idx="6">
                  <c:v>1059.2809999999999</c:v>
                </c:pt>
                <c:pt idx="7">
                  <c:v>1068.7819999999999</c:v>
                </c:pt>
                <c:pt idx="8">
                  <c:v>1035.2370000000001</c:v>
                </c:pt>
                <c:pt idx="9">
                  <c:v>1062.1410000000001</c:v>
                </c:pt>
                <c:pt idx="10">
                  <c:v>1168.3630000000001</c:v>
                </c:pt>
                <c:pt idx="11">
                  <c:v>1258.934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Konzum_Dani_2018!$F$59:$F$70</c:f>
              <c:numCache>
                <c:formatCode>#,##0</c:formatCode>
                <c:ptCount val="12"/>
                <c:pt idx="0">
                  <c:v>1105.194</c:v>
                </c:pt>
                <c:pt idx="1">
                  <c:v>1249.6690000000001</c:v>
                </c:pt>
                <c:pt idx="2">
                  <c:v>1295.0060000000001</c:v>
                </c:pt>
                <c:pt idx="3">
                  <c:v>995.15300000000002</c:v>
                </c:pt>
                <c:pt idx="4">
                  <c:v>983.43100000000004</c:v>
                </c:pt>
                <c:pt idx="5">
                  <c:v>987.846</c:v>
                </c:pt>
                <c:pt idx="6">
                  <c:v>1017.7910000000001</c:v>
                </c:pt>
                <c:pt idx="7">
                  <c:v>1028.7260000000001</c:v>
                </c:pt>
                <c:pt idx="8">
                  <c:v>1002.326</c:v>
                </c:pt>
                <c:pt idx="9">
                  <c:v>1018.439</c:v>
                </c:pt>
                <c:pt idx="10">
                  <c:v>1123.22</c:v>
                </c:pt>
                <c:pt idx="11">
                  <c:v>1216.097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Konzum_Dani_2018!$G$59:$G$70</c:f>
              <c:numCache>
                <c:formatCode>#,##0</c:formatCode>
                <c:ptCount val="12"/>
                <c:pt idx="0">
                  <c:v>1079.5530000000001</c:v>
                </c:pt>
                <c:pt idx="1">
                  <c:v>1235.7370000000001</c:v>
                </c:pt>
                <c:pt idx="2">
                  <c:v>1270.827</c:v>
                </c:pt>
                <c:pt idx="3">
                  <c:v>996.928</c:v>
                </c:pt>
                <c:pt idx="4">
                  <c:v>934.62099999999998</c:v>
                </c:pt>
                <c:pt idx="5">
                  <c:v>947.28499999999997</c:v>
                </c:pt>
                <c:pt idx="6">
                  <c:v>985.10900000000004</c:v>
                </c:pt>
                <c:pt idx="7">
                  <c:v>1003.41</c:v>
                </c:pt>
                <c:pt idx="8">
                  <c:v>987.32899999999995</c:v>
                </c:pt>
                <c:pt idx="9">
                  <c:v>1000.061</c:v>
                </c:pt>
                <c:pt idx="10">
                  <c:v>1105.5809999999999</c:v>
                </c:pt>
                <c:pt idx="11">
                  <c:v>1191.7249999999999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Konzum_Dani_2018!$H$59:$H$70</c:f>
              <c:numCache>
                <c:formatCode>#,##0</c:formatCode>
                <c:ptCount val="12"/>
                <c:pt idx="0">
                  <c:v>1100.377</c:v>
                </c:pt>
                <c:pt idx="1">
                  <c:v>1255.037</c:v>
                </c:pt>
                <c:pt idx="2">
                  <c:v>1280.1500000000001</c:v>
                </c:pt>
                <c:pt idx="3">
                  <c:v>989.43100000000004</c:v>
                </c:pt>
                <c:pt idx="4">
                  <c:v>920.30100000000004</c:v>
                </c:pt>
                <c:pt idx="5">
                  <c:v>934.56899999999996</c:v>
                </c:pt>
                <c:pt idx="6">
                  <c:v>997.53700000000003</c:v>
                </c:pt>
                <c:pt idx="7">
                  <c:v>1009.502</c:v>
                </c:pt>
                <c:pt idx="8">
                  <c:v>1006.9059999999999</c:v>
                </c:pt>
                <c:pt idx="9">
                  <c:v>1021.439</c:v>
                </c:pt>
                <c:pt idx="10">
                  <c:v>1126.3040000000001</c:v>
                </c:pt>
                <c:pt idx="11">
                  <c:v>1207.4110000000001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Konzum_Dani_2018!$I$59:$I$70</c:f>
              <c:numCache>
                <c:formatCode>#,##0</c:formatCode>
                <c:ptCount val="12"/>
                <c:pt idx="0">
                  <c:v>1178.21</c:v>
                </c:pt>
                <c:pt idx="1">
                  <c:v>1344.896</c:v>
                </c:pt>
                <c:pt idx="2">
                  <c:v>1341.8710000000001</c:v>
                </c:pt>
                <c:pt idx="3">
                  <c:v>1105.03</c:v>
                </c:pt>
                <c:pt idx="4">
                  <c:v>954.45</c:v>
                </c:pt>
                <c:pt idx="5">
                  <c:v>954.23900000000003</c:v>
                </c:pt>
                <c:pt idx="6">
                  <c:v>1019.437</c:v>
                </c:pt>
                <c:pt idx="7">
                  <c:v>1045.6320000000001</c:v>
                </c:pt>
                <c:pt idx="8">
                  <c:v>1079.221</c:v>
                </c:pt>
                <c:pt idx="9">
                  <c:v>1094.25</c:v>
                </c:pt>
                <c:pt idx="10">
                  <c:v>1225.4000000000001</c:v>
                </c:pt>
                <c:pt idx="11">
                  <c:v>1307.3019999999999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Konzum_Dani_2018!$J$59:$J$70</c:f>
              <c:numCache>
                <c:formatCode>#,##0</c:formatCode>
                <c:ptCount val="12"/>
                <c:pt idx="0">
                  <c:v>1381.306</c:v>
                </c:pt>
                <c:pt idx="1">
                  <c:v>1525.5820000000001</c:v>
                </c:pt>
                <c:pt idx="2">
                  <c:v>1459.5239999999999</c:v>
                </c:pt>
                <c:pt idx="3">
                  <c:v>1257.2380000000001</c:v>
                </c:pt>
                <c:pt idx="4">
                  <c:v>1094.778</c:v>
                </c:pt>
                <c:pt idx="5">
                  <c:v>1090.0340000000001</c:v>
                </c:pt>
                <c:pt idx="6">
                  <c:v>1129.777</c:v>
                </c:pt>
                <c:pt idx="7">
                  <c:v>1147.3630000000001</c:v>
                </c:pt>
                <c:pt idx="8">
                  <c:v>1263.404</c:v>
                </c:pt>
                <c:pt idx="9">
                  <c:v>1299.271</c:v>
                </c:pt>
                <c:pt idx="10">
                  <c:v>1433.846</c:v>
                </c:pt>
                <c:pt idx="11">
                  <c:v>1522.424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Konzum_Dani_2018!$K$59:$K$70</c:f>
              <c:numCache>
                <c:formatCode>#,##0</c:formatCode>
                <c:ptCount val="12"/>
                <c:pt idx="0">
                  <c:v>1583.604</c:v>
                </c:pt>
                <c:pt idx="1">
                  <c:v>1720.5070000000001</c:v>
                </c:pt>
                <c:pt idx="2">
                  <c:v>1620.6859999999999</c:v>
                </c:pt>
                <c:pt idx="3">
                  <c:v>1451.248</c:v>
                </c:pt>
                <c:pt idx="4">
                  <c:v>1289.289</c:v>
                </c:pt>
                <c:pt idx="5">
                  <c:v>1285.768</c:v>
                </c:pt>
                <c:pt idx="6">
                  <c:v>1346.3979999999999</c:v>
                </c:pt>
                <c:pt idx="7">
                  <c:v>1357.904</c:v>
                </c:pt>
                <c:pt idx="8">
                  <c:v>1475.3150000000001</c:v>
                </c:pt>
                <c:pt idx="9">
                  <c:v>1499.17</c:v>
                </c:pt>
                <c:pt idx="10">
                  <c:v>1629.3520000000001</c:v>
                </c:pt>
                <c:pt idx="11">
                  <c:v>1742.327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Konzum_Dani_2018!$L$59:$L$70</c:f>
              <c:numCache>
                <c:formatCode>#,##0</c:formatCode>
                <c:ptCount val="12"/>
                <c:pt idx="0">
                  <c:v>1718.1</c:v>
                </c:pt>
                <c:pt idx="1">
                  <c:v>1857.098</c:v>
                </c:pt>
                <c:pt idx="2">
                  <c:v>1764.8150000000001</c:v>
                </c:pt>
                <c:pt idx="3">
                  <c:v>1549.24</c:v>
                </c:pt>
                <c:pt idx="4">
                  <c:v>1367.5419999999999</c:v>
                </c:pt>
                <c:pt idx="5">
                  <c:v>1390.6010000000001</c:v>
                </c:pt>
                <c:pt idx="6">
                  <c:v>1478.0930000000001</c:v>
                </c:pt>
                <c:pt idx="7">
                  <c:v>1487.6669999999999</c:v>
                </c:pt>
                <c:pt idx="8">
                  <c:v>1557.617</c:v>
                </c:pt>
                <c:pt idx="9">
                  <c:v>1591.6089999999999</c:v>
                </c:pt>
                <c:pt idx="10">
                  <c:v>1743.7429999999999</c:v>
                </c:pt>
                <c:pt idx="11">
                  <c:v>1875.528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Konzum_Dani_2018!$M$59:$M$70</c:f>
              <c:numCache>
                <c:formatCode>#,##0</c:formatCode>
                <c:ptCount val="12"/>
                <c:pt idx="0">
                  <c:v>1764.7729999999999</c:v>
                </c:pt>
                <c:pt idx="1">
                  <c:v>1909.6579999999999</c:v>
                </c:pt>
                <c:pt idx="2">
                  <c:v>1847.7750000000001</c:v>
                </c:pt>
                <c:pt idx="3">
                  <c:v>1556.328</c:v>
                </c:pt>
                <c:pt idx="4">
                  <c:v>1397.8969999999999</c:v>
                </c:pt>
                <c:pt idx="5">
                  <c:v>1436.9680000000001</c:v>
                </c:pt>
                <c:pt idx="6">
                  <c:v>1550.3720000000001</c:v>
                </c:pt>
                <c:pt idx="7">
                  <c:v>1559.056</c:v>
                </c:pt>
                <c:pt idx="8">
                  <c:v>1557.827</c:v>
                </c:pt>
                <c:pt idx="9">
                  <c:v>1610.6030000000001</c:v>
                </c:pt>
                <c:pt idx="10">
                  <c:v>1781.788</c:v>
                </c:pt>
                <c:pt idx="11">
                  <c:v>1927.203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Konzum_Dani_2018!$N$59:$N$70</c:f>
              <c:numCache>
                <c:formatCode>#,##0</c:formatCode>
                <c:ptCount val="12"/>
                <c:pt idx="0">
                  <c:v>1765.5450000000001</c:v>
                </c:pt>
                <c:pt idx="1">
                  <c:v>1899.1179999999999</c:v>
                </c:pt>
                <c:pt idx="2">
                  <c:v>1871.1959999999999</c:v>
                </c:pt>
                <c:pt idx="3">
                  <c:v>1527.0150000000001</c:v>
                </c:pt>
                <c:pt idx="4">
                  <c:v>1402.1579999999999</c:v>
                </c:pt>
                <c:pt idx="5">
                  <c:v>1453.076</c:v>
                </c:pt>
                <c:pt idx="6">
                  <c:v>1577.124</c:v>
                </c:pt>
                <c:pt idx="7">
                  <c:v>1584.827</c:v>
                </c:pt>
                <c:pt idx="8">
                  <c:v>1525.7860000000001</c:v>
                </c:pt>
                <c:pt idx="9">
                  <c:v>1592.6980000000001</c:v>
                </c:pt>
                <c:pt idx="10">
                  <c:v>1764.654</c:v>
                </c:pt>
                <c:pt idx="11">
                  <c:v>1909.46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Konzum_Dani_2018!$O$59:$O$70</c:f>
              <c:numCache>
                <c:formatCode>#,##0</c:formatCode>
                <c:ptCount val="12"/>
                <c:pt idx="0">
                  <c:v>1747.4659999999999</c:v>
                </c:pt>
                <c:pt idx="1">
                  <c:v>1888.097</c:v>
                </c:pt>
                <c:pt idx="2">
                  <c:v>1866.0419999999999</c:v>
                </c:pt>
                <c:pt idx="3">
                  <c:v>1494.645</c:v>
                </c:pt>
                <c:pt idx="4">
                  <c:v>1425.63</c:v>
                </c:pt>
                <c:pt idx="5">
                  <c:v>1496.1559999999999</c:v>
                </c:pt>
                <c:pt idx="6">
                  <c:v>1606.7149999999999</c:v>
                </c:pt>
                <c:pt idx="7">
                  <c:v>1630.875</c:v>
                </c:pt>
                <c:pt idx="8">
                  <c:v>1516.7249999999999</c:v>
                </c:pt>
                <c:pt idx="9">
                  <c:v>1588.617</c:v>
                </c:pt>
                <c:pt idx="10">
                  <c:v>1760.27</c:v>
                </c:pt>
                <c:pt idx="11">
                  <c:v>1885.316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Konzum_Dani_2018!$P$59:$P$70</c:f>
              <c:numCache>
                <c:formatCode>#,##0</c:formatCode>
                <c:ptCount val="12"/>
                <c:pt idx="0">
                  <c:v>1720.9110000000001</c:v>
                </c:pt>
                <c:pt idx="1">
                  <c:v>1863.52</c:v>
                </c:pt>
                <c:pt idx="2">
                  <c:v>1845.5730000000001</c:v>
                </c:pt>
                <c:pt idx="3">
                  <c:v>1467.528</c:v>
                </c:pt>
                <c:pt idx="4">
                  <c:v>1424.1410000000001</c:v>
                </c:pt>
                <c:pt idx="5">
                  <c:v>1516.6310000000001</c:v>
                </c:pt>
                <c:pt idx="6">
                  <c:v>1620.143</c:v>
                </c:pt>
                <c:pt idx="7">
                  <c:v>1662.0350000000001</c:v>
                </c:pt>
                <c:pt idx="8">
                  <c:v>1491.4960000000001</c:v>
                </c:pt>
                <c:pt idx="9">
                  <c:v>1574.2950000000001</c:v>
                </c:pt>
                <c:pt idx="10">
                  <c:v>1729.1869999999999</c:v>
                </c:pt>
                <c:pt idx="11">
                  <c:v>1850.942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Konzum_Dani_2018!$Q$59:$Q$70</c:f>
              <c:numCache>
                <c:formatCode>#,##0</c:formatCode>
                <c:ptCount val="12"/>
                <c:pt idx="0">
                  <c:v>1762.355</c:v>
                </c:pt>
                <c:pt idx="1">
                  <c:v>1899.086</c:v>
                </c:pt>
                <c:pt idx="2">
                  <c:v>1897.7280000000001</c:v>
                </c:pt>
                <c:pt idx="3">
                  <c:v>1431.9949999999999</c:v>
                </c:pt>
                <c:pt idx="4">
                  <c:v>1439.731</c:v>
                </c:pt>
                <c:pt idx="5">
                  <c:v>1521.17</c:v>
                </c:pt>
                <c:pt idx="6">
                  <c:v>1625.3520000000001</c:v>
                </c:pt>
                <c:pt idx="7">
                  <c:v>1658.7470000000001</c:v>
                </c:pt>
                <c:pt idx="8">
                  <c:v>1466.4269999999999</c:v>
                </c:pt>
                <c:pt idx="9">
                  <c:v>1550.7090000000001</c:v>
                </c:pt>
                <c:pt idx="10">
                  <c:v>1775.5429999999999</c:v>
                </c:pt>
                <c:pt idx="11">
                  <c:v>1897.057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Konzum_Dani_2018!$R$59:$R$70</c:f>
              <c:numCache>
                <c:formatCode>#,##0</c:formatCode>
                <c:ptCount val="12"/>
                <c:pt idx="0">
                  <c:v>1752.463</c:v>
                </c:pt>
                <c:pt idx="1">
                  <c:v>1882.2529999999999</c:v>
                </c:pt>
                <c:pt idx="2">
                  <c:v>1881.855</c:v>
                </c:pt>
                <c:pt idx="3">
                  <c:v>1505.8389999999999</c:v>
                </c:pt>
                <c:pt idx="4">
                  <c:v>1458.6569999999999</c:v>
                </c:pt>
                <c:pt idx="5">
                  <c:v>1563.3</c:v>
                </c:pt>
                <c:pt idx="6">
                  <c:v>1650.6110000000001</c:v>
                </c:pt>
                <c:pt idx="7">
                  <c:v>1678.9110000000001</c:v>
                </c:pt>
                <c:pt idx="8">
                  <c:v>1498.1010000000001</c:v>
                </c:pt>
                <c:pt idx="9">
                  <c:v>1572.56</c:v>
                </c:pt>
                <c:pt idx="10">
                  <c:v>1772.856</c:v>
                </c:pt>
                <c:pt idx="11">
                  <c:v>1899.617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Konzum_Dani_2018!$S$59:$S$70</c:f>
              <c:numCache>
                <c:formatCode>#,##0</c:formatCode>
                <c:ptCount val="12"/>
                <c:pt idx="0">
                  <c:v>1730.4870000000001</c:v>
                </c:pt>
                <c:pt idx="1">
                  <c:v>1849.846</c:v>
                </c:pt>
                <c:pt idx="2">
                  <c:v>1847.5260000000001</c:v>
                </c:pt>
                <c:pt idx="3">
                  <c:v>1469.6220000000001</c:v>
                </c:pt>
                <c:pt idx="4">
                  <c:v>1439.1780000000001</c:v>
                </c:pt>
                <c:pt idx="5">
                  <c:v>1550.271</c:v>
                </c:pt>
                <c:pt idx="6">
                  <c:v>1624.6420000000001</c:v>
                </c:pt>
                <c:pt idx="7">
                  <c:v>1639.903</c:v>
                </c:pt>
                <c:pt idx="8">
                  <c:v>1488.3530000000001</c:v>
                </c:pt>
                <c:pt idx="9">
                  <c:v>1554.873</c:v>
                </c:pt>
                <c:pt idx="10">
                  <c:v>1773.665</c:v>
                </c:pt>
                <c:pt idx="11">
                  <c:v>1879.44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Konzum_Dani_2018!$T$59:$T$70</c:f>
              <c:numCache>
                <c:formatCode>#,##0</c:formatCode>
                <c:ptCount val="12"/>
                <c:pt idx="0">
                  <c:v>1738.825</c:v>
                </c:pt>
                <c:pt idx="1">
                  <c:v>1824.2629999999999</c:v>
                </c:pt>
                <c:pt idx="2">
                  <c:v>1813.9159999999999</c:v>
                </c:pt>
                <c:pt idx="3">
                  <c:v>1448.413</c:v>
                </c:pt>
                <c:pt idx="4">
                  <c:v>1408.377</c:v>
                </c:pt>
                <c:pt idx="5">
                  <c:v>1507.518</c:v>
                </c:pt>
                <c:pt idx="6">
                  <c:v>1567.932</c:v>
                </c:pt>
                <c:pt idx="7">
                  <c:v>1581.0229999999999</c:v>
                </c:pt>
                <c:pt idx="8">
                  <c:v>1446.876</c:v>
                </c:pt>
                <c:pt idx="9">
                  <c:v>1542.0540000000001</c:v>
                </c:pt>
                <c:pt idx="10">
                  <c:v>1852.607</c:v>
                </c:pt>
                <c:pt idx="11">
                  <c:v>1957.135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Konzum_Dani_2018!$U$59:$U$70</c:f>
              <c:numCache>
                <c:formatCode>#,##0</c:formatCode>
                <c:ptCount val="12"/>
                <c:pt idx="0">
                  <c:v>1835.509</c:v>
                </c:pt>
                <c:pt idx="1">
                  <c:v>1900.039</c:v>
                </c:pt>
                <c:pt idx="2">
                  <c:v>1869.9770000000001</c:v>
                </c:pt>
                <c:pt idx="3">
                  <c:v>1381.0640000000001</c:v>
                </c:pt>
                <c:pt idx="4">
                  <c:v>1353.415</c:v>
                </c:pt>
                <c:pt idx="5">
                  <c:v>1454.0329999999999</c:v>
                </c:pt>
                <c:pt idx="6">
                  <c:v>1493.8409999999999</c:v>
                </c:pt>
                <c:pt idx="7">
                  <c:v>1535.6790000000001</c:v>
                </c:pt>
                <c:pt idx="8">
                  <c:v>1427.107</c:v>
                </c:pt>
                <c:pt idx="9">
                  <c:v>1591.306</c:v>
                </c:pt>
                <c:pt idx="10">
                  <c:v>1877.8720000000001</c:v>
                </c:pt>
                <c:pt idx="11">
                  <c:v>1988.3630000000001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Konzum_Dani_2018!$V$59:$V$70</c:f>
              <c:numCache>
                <c:formatCode>#,##0</c:formatCode>
                <c:ptCount val="12"/>
                <c:pt idx="0">
                  <c:v>1810.192</c:v>
                </c:pt>
                <c:pt idx="1">
                  <c:v>1981.645</c:v>
                </c:pt>
                <c:pt idx="2">
                  <c:v>1939.7850000000001</c:v>
                </c:pt>
                <c:pt idx="3">
                  <c:v>1431.5309999999999</c:v>
                </c:pt>
                <c:pt idx="4">
                  <c:v>1348.039</c:v>
                </c:pt>
                <c:pt idx="5">
                  <c:v>1437.4929999999999</c:v>
                </c:pt>
                <c:pt idx="6">
                  <c:v>1458.5989999999999</c:v>
                </c:pt>
                <c:pt idx="7">
                  <c:v>1493.5</c:v>
                </c:pt>
                <c:pt idx="8">
                  <c:v>1491.4480000000001</c:v>
                </c:pt>
                <c:pt idx="9">
                  <c:v>1719.67</c:v>
                </c:pt>
                <c:pt idx="10">
                  <c:v>1830.8710000000001</c:v>
                </c:pt>
                <c:pt idx="11">
                  <c:v>1940.6320000000001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Konzum_Dani_2018!$W$59:$W$70</c:f>
              <c:numCache>
                <c:formatCode>#,##0</c:formatCode>
                <c:ptCount val="12"/>
                <c:pt idx="0">
                  <c:v>1777.905</c:v>
                </c:pt>
                <c:pt idx="1">
                  <c:v>1948.309</c:v>
                </c:pt>
                <c:pt idx="2">
                  <c:v>1919.3810000000001</c:v>
                </c:pt>
                <c:pt idx="3">
                  <c:v>1582.777</c:v>
                </c:pt>
                <c:pt idx="4">
                  <c:v>1411.0129999999999</c:v>
                </c:pt>
                <c:pt idx="5">
                  <c:v>1474.462</c:v>
                </c:pt>
                <c:pt idx="6">
                  <c:v>1457.712</c:v>
                </c:pt>
                <c:pt idx="7">
                  <c:v>1494.107</c:v>
                </c:pt>
                <c:pt idx="8">
                  <c:v>1658.413</c:v>
                </c:pt>
                <c:pt idx="9">
                  <c:v>1724.8720000000001</c:v>
                </c:pt>
                <c:pt idx="10">
                  <c:v>1787.4159999999999</c:v>
                </c:pt>
                <c:pt idx="11">
                  <c:v>1905.865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Konzum_Dani_2018!$X$59:$X$70</c:f>
              <c:numCache>
                <c:formatCode>#,##0</c:formatCode>
                <c:ptCount val="12"/>
                <c:pt idx="0">
                  <c:v>1726.02</c:v>
                </c:pt>
                <c:pt idx="1">
                  <c:v>1890.096</c:v>
                </c:pt>
                <c:pt idx="2">
                  <c:v>1861.0319999999999</c:v>
                </c:pt>
                <c:pt idx="3">
                  <c:v>1647.5709999999999</c:v>
                </c:pt>
                <c:pt idx="4">
                  <c:v>1456.8620000000001</c:v>
                </c:pt>
                <c:pt idx="5">
                  <c:v>1514.2850000000001</c:v>
                </c:pt>
                <c:pt idx="6">
                  <c:v>1534.943</c:v>
                </c:pt>
                <c:pt idx="7">
                  <c:v>1586.27</c:v>
                </c:pt>
                <c:pt idx="8">
                  <c:v>1606.511</c:v>
                </c:pt>
                <c:pt idx="9">
                  <c:v>1667.893</c:v>
                </c:pt>
                <c:pt idx="10">
                  <c:v>1736.3389999999999</c:v>
                </c:pt>
                <c:pt idx="11">
                  <c:v>1858.135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Konzum_Dani_2018!$Y$59:$Y$70</c:f>
              <c:numCache>
                <c:formatCode>#,##0</c:formatCode>
                <c:ptCount val="12"/>
                <c:pt idx="0">
                  <c:v>1657.229</c:v>
                </c:pt>
                <c:pt idx="1">
                  <c:v>1809.9459999999999</c:v>
                </c:pt>
                <c:pt idx="2">
                  <c:v>1791.826</c:v>
                </c:pt>
                <c:pt idx="3">
                  <c:v>1562.981</c:v>
                </c:pt>
                <c:pt idx="4">
                  <c:v>1468.732</c:v>
                </c:pt>
                <c:pt idx="5">
                  <c:v>1513.26</c:v>
                </c:pt>
                <c:pt idx="6">
                  <c:v>1576.115</c:v>
                </c:pt>
                <c:pt idx="7">
                  <c:v>1569.8510000000001</c:v>
                </c:pt>
                <c:pt idx="8">
                  <c:v>1510.616</c:v>
                </c:pt>
                <c:pt idx="9">
                  <c:v>1567.396</c:v>
                </c:pt>
                <c:pt idx="10">
                  <c:v>1657.55</c:v>
                </c:pt>
                <c:pt idx="11">
                  <c:v>1784.0650000000001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Konzum_Dani_2018!$Z$59:$Z$70</c:f>
              <c:numCache>
                <c:formatCode>#,##0</c:formatCode>
                <c:ptCount val="12"/>
                <c:pt idx="0">
                  <c:v>1551.18</c:v>
                </c:pt>
                <c:pt idx="1">
                  <c:v>1695.3810000000001</c:v>
                </c:pt>
                <c:pt idx="2">
                  <c:v>1689.836</c:v>
                </c:pt>
                <c:pt idx="3">
                  <c:v>1391.134</c:v>
                </c:pt>
                <c:pt idx="4">
                  <c:v>1322.326</c:v>
                </c:pt>
                <c:pt idx="5">
                  <c:v>1388.829</c:v>
                </c:pt>
                <c:pt idx="6">
                  <c:v>1442.383</c:v>
                </c:pt>
                <c:pt idx="7">
                  <c:v>1431.14</c:v>
                </c:pt>
                <c:pt idx="8">
                  <c:v>1369.9</c:v>
                </c:pt>
                <c:pt idx="9">
                  <c:v>1415.2670000000001</c:v>
                </c:pt>
                <c:pt idx="10">
                  <c:v>1559.78</c:v>
                </c:pt>
                <c:pt idx="11">
                  <c:v>1686.0940000000001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Konzum_Dani_2018!$C$59:$C$70</c:f>
              <c:numCache>
                <c:formatCode>dd\-mm\-yyyy</c:formatCode>
                <c:ptCount val="12"/>
                <c:pt idx="0">
                  <c:v>43123</c:v>
                </c:pt>
                <c:pt idx="1">
                  <c:v>43158</c:v>
                </c:pt>
                <c:pt idx="2">
                  <c:v>43160</c:v>
                </c:pt>
                <c:pt idx="3">
                  <c:v>43193</c:v>
                </c:pt>
                <c:pt idx="4">
                  <c:v>43250</c:v>
                </c:pt>
                <c:pt idx="5">
                  <c:v>43263</c:v>
                </c:pt>
                <c:pt idx="6">
                  <c:v>43312</c:v>
                </c:pt>
                <c:pt idx="7">
                  <c:v>43322</c:v>
                </c:pt>
                <c:pt idx="8">
                  <c:v>43371</c:v>
                </c:pt>
                <c:pt idx="9">
                  <c:v>43397</c:v>
                </c:pt>
                <c:pt idx="10">
                  <c:v>43434</c:v>
                </c:pt>
                <c:pt idx="11">
                  <c:v>43454</c:v>
                </c:pt>
              </c:numCache>
            </c:numRef>
          </c:cat>
          <c:val>
            <c:numRef>
              <c:f>Konzum_Dani_2018!$AA$59:$AA$70</c:f>
              <c:numCache>
                <c:formatCode>#,##0</c:formatCode>
                <c:ptCount val="12"/>
                <c:pt idx="0">
                  <c:v>1395.7629999999999</c:v>
                </c:pt>
                <c:pt idx="1">
                  <c:v>1523.54</c:v>
                </c:pt>
                <c:pt idx="2">
                  <c:v>1527.816</c:v>
                </c:pt>
                <c:pt idx="3">
                  <c:v>1261.8510000000001</c:v>
                </c:pt>
                <c:pt idx="4">
                  <c:v>1179.4380000000001</c:v>
                </c:pt>
                <c:pt idx="5">
                  <c:v>1236.5440000000001</c:v>
                </c:pt>
                <c:pt idx="6">
                  <c:v>1306.9059999999999</c:v>
                </c:pt>
                <c:pt idx="7">
                  <c:v>1308.9449999999999</c:v>
                </c:pt>
                <c:pt idx="8">
                  <c:v>1240.7729999999999</c:v>
                </c:pt>
                <c:pt idx="9">
                  <c:v>1279.278</c:v>
                </c:pt>
                <c:pt idx="10">
                  <c:v>1420.393</c:v>
                </c:pt>
                <c:pt idx="11">
                  <c:v>1513.817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990720"/>
        <c:axId val="1464998336"/>
      </c:barChart>
      <c:catAx>
        <c:axId val="1464990720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499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4998336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4990720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 sz="1400"/>
              <a:t>Dijagrami  potrošnje za dane u mjesecu sa min. potrošnjom</a:t>
            </a:r>
          </a:p>
        </c:rich>
      </c:tx>
      <c:layout>
        <c:manualLayout>
          <c:xMode val="edge"/>
          <c:yMode val="edge"/>
          <c:x val="0.37112722478576138"/>
          <c:y val="3.51437699680511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166117336849046E-2"/>
          <c:y val="0.17571912396279071"/>
          <c:w val="0.94594594594594594"/>
          <c:h val="0.651758205243805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Konzum_Dani_2018!$D$77:$D$88</c:f>
              <c:numCache>
                <c:formatCode>#,##0</c:formatCode>
                <c:ptCount val="12"/>
                <c:pt idx="0" formatCode="0">
                  <c:v>1190.6669999999999</c:v>
                </c:pt>
                <c:pt idx="1">
                  <c:v>1192.846</c:v>
                </c:pt>
                <c:pt idx="2">
                  <c:v>1184.1120000000001</c:v>
                </c:pt>
                <c:pt idx="3">
                  <c:v>1013.928</c:v>
                </c:pt>
                <c:pt idx="4">
                  <c:v>966.42700000000002</c:v>
                </c:pt>
                <c:pt idx="5">
                  <c:v>1010.674</c:v>
                </c:pt>
                <c:pt idx="6">
                  <c:v>1086.8989999999999</c:v>
                </c:pt>
                <c:pt idx="7">
                  <c:v>1044.8499999999999</c:v>
                </c:pt>
                <c:pt idx="8">
                  <c:v>1037.18</c:v>
                </c:pt>
                <c:pt idx="9">
                  <c:v>1097.325</c:v>
                </c:pt>
                <c:pt idx="10">
                  <c:v>1079.3399999999999</c:v>
                </c:pt>
                <c:pt idx="11">
                  <c:v>1238.664</c:v>
                </c:pt>
              </c:numCache>
            </c:numRef>
          </c:val>
        </c:ser>
        <c:ser>
          <c:idx val="1"/>
          <c:order val="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Konzum_Dani_2018!$E$77:$E$88</c:f>
              <c:numCache>
                <c:formatCode>#,##0</c:formatCode>
                <c:ptCount val="12"/>
                <c:pt idx="0">
                  <c:v>1088.6389999999999</c:v>
                </c:pt>
                <c:pt idx="1">
                  <c:v>1104.4059999999999</c:v>
                </c:pt>
                <c:pt idx="2">
                  <c:v>1099.9090000000001</c:v>
                </c:pt>
                <c:pt idx="3">
                  <c:v>975.73800000000006</c:v>
                </c:pt>
                <c:pt idx="4">
                  <c:v>881.61400000000003</c:v>
                </c:pt>
                <c:pt idx="5">
                  <c:v>920.67100000000005</c:v>
                </c:pt>
                <c:pt idx="6">
                  <c:v>996.61800000000005</c:v>
                </c:pt>
                <c:pt idx="7">
                  <c:v>970.54600000000005</c:v>
                </c:pt>
                <c:pt idx="8">
                  <c:v>979.279</c:v>
                </c:pt>
                <c:pt idx="9">
                  <c:v>1020.623</c:v>
                </c:pt>
                <c:pt idx="10">
                  <c:v>1009.591</c:v>
                </c:pt>
                <c:pt idx="11">
                  <c:v>1151.471</c:v>
                </c:pt>
              </c:numCache>
            </c:numRef>
          </c:val>
        </c:ser>
        <c:ser>
          <c:idx val="2"/>
          <c:order val="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Konzum_Dani_2018!$F$77:$F$88</c:f>
              <c:numCache>
                <c:formatCode>#,##0</c:formatCode>
                <c:ptCount val="12"/>
                <c:pt idx="0">
                  <c:v>1042.2940000000001</c:v>
                </c:pt>
                <c:pt idx="1">
                  <c:v>1053.5820000000001</c:v>
                </c:pt>
                <c:pt idx="2">
                  <c:v>0</c:v>
                </c:pt>
                <c:pt idx="3">
                  <c:v>921</c:v>
                </c:pt>
                <c:pt idx="4">
                  <c:v>843.69399999999996</c:v>
                </c:pt>
                <c:pt idx="5">
                  <c:v>884.58100000000002</c:v>
                </c:pt>
                <c:pt idx="6">
                  <c:v>958.48199999999997</c:v>
                </c:pt>
                <c:pt idx="7">
                  <c:v>933.88099999999997</c:v>
                </c:pt>
                <c:pt idx="8">
                  <c:v>938.99599999999998</c:v>
                </c:pt>
                <c:pt idx="9">
                  <c:v>979.09400000000005</c:v>
                </c:pt>
                <c:pt idx="10">
                  <c:v>971.95399999999995</c:v>
                </c:pt>
                <c:pt idx="11">
                  <c:v>1103.8969999999999</c:v>
                </c:pt>
              </c:numCache>
            </c:numRef>
          </c:val>
        </c:ser>
        <c:ser>
          <c:idx val="3"/>
          <c:order val="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Konzum_Dani_2018!$G$77:$G$88</c:f>
              <c:numCache>
                <c:formatCode>#,##0</c:formatCode>
                <c:ptCount val="12"/>
                <c:pt idx="0">
                  <c:v>1029.27</c:v>
                </c:pt>
                <c:pt idx="1">
                  <c:v>1029.1369999999999</c:v>
                </c:pt>
                <c:pt idx="2">
                  <c:v>1024.181</c:v>
                </c:pt>
                <c:pt idx="3">
                  <c:v>915.95799999999997</c:v>
                </c:pt>
                <c:pt idx="4">
                  <c:v>821.03899999999999</c:v>
                </c:pt>
                <c:pt idx="5">
                  <c:v>869.87900000000002</c:v>
                </c:pt>
                <c:pt idx="6">
                  <c:v>930.35400000000004</c:v>
                </c:pt>
                <c:pt idx="7">
                  <c:v>913.68899999999996</c:v>
                </c:pt>
                <c:pt idx="8">
                  <c:v>919.173</c:v>
                </c:pt>
                <c:pt idx="9">
                  <c:v>958.43</c:v>
                </c:pt>
                <c:pt idx="10">
                  <c:v>951.53399999999999</c:v>
                </c:pt>
                <c:pt idx="11">
                  <c:v>1082.172</c:v>
                </c:pt>
              </c:numCache>
            </c:numRef>
          </c:val>
        </c:ser>
        <c:ser>
          <c:idx val="4"/>
          <c:order val="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Konzum_Dani_2018!$H$77:$H$88</c:f>
              <c:numCache>
                <c:formatCode>#,##0</c:formatCode>
                <c:ptCount val="12"/>
                <c:pt idx="0">
                  <c:v>1063.095</c:v>
                </c:pt>
                <c:pt idx="1">
                  <c:v>1028.059</c:v>
                </c:pt>
                <c:pt idx="2">
                  <c:v>1026.44</c:v>
                </c:pt>
                <c:pt idx="3">
                  <c:v>909.27099999999996</c:v>
                </c:pt>
                <c:pt idx="4">
                  <c:v>830.01199999999994</c:v>
                </c:pt>
                <c:pt idx="5">
                  <c:v>865.40099999999995</c:v>
                </c:pt>
                <c:pt idx="6">
                  <c:v>927.24</c:v>
                </c:pt>
                <c:pt idx="7">
                  <c:v>918.81399999999996</c:v>
                </c:pt>
                <c:pt idx="8">
                  <c:v>920.58600000000001</c:v>
                </c:pt>
                <c:pt idx="9">
                  <c:v>966.27700000000004</c:v>
                </c:pt>
                <c:pt idx="10">
                  <c:v>971.19</c:v>
                </c:pt>
                <c:pt idx="11">
                  <c:v>1089.81</c:v>
                </c:pt>
              </c:numCache>
            </c:numRef>
          </c:val>
        </c:ser>
        <c:ser>
          <c:idx val="5"/>
          <c:order val="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Konzum_Dani_2018!$I$77:$I$88</c:f>
              <c:numCache>
                <c:formatCode>#,##0</c:formatCode>
                <c:ptCount val="12"/>
                <c:pt idx="0">
                  <c:v>1148.046</c:v>
                </c:pt>
                <c:pt idx="1">
                  <c:v>1058.194</c:v>
                </c:pt>
                <c:pt idx="2">
                  <c:v>1065.626</c:v>
                </c:pt>
                <c:pt idx="3">
                  <c:v>906.50800000000004</c:v>
                </c:pt>
                <c:pt idx="4">
                  <c:v>835.46699999999998</c:v>
                </c:pt>
                <c:pt idx="5">
                  <c:v>852.90599999999995</c:v>
                </c:pt>
                <c:pt idx="6">
                  <c:v>914.62199999999996</c:v>
                </c:pt>
                <c:pt idx="7">
                  <c:v>924.32799999999997</c:v>
                </c:pt>
                <c:pt idx="8">
                  <c:v>940.34</c:v>
                </c:pt>
                <c:pt idx="9">
                  <c:v>993.31799999999998</c:v>
                </c:pt>
                <c:pt idx="10">
                  <c:v>1010.995</c:v>
                </c:pt>
                <c:pt idx="11">
                  <c:v>1124.953</c:v>
                </c:pt>
              </c:numCache>
            </c:numRef>
          </c:val>
        </c:ser>
        <c:ser>
          <c:idx val="6"/>
          <c:order val="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Konzum_Dani_2018!$J$77:$J$88</c:f>
              <c:numCache>
                <c:formatCode>#,##0</c:formatCode>
                <c:ptCount val="12"/>
                <c:pt idx="0">
                  <c:v>1231.509</c:v>
                </c:pt>
                <c:pt idx="1">
                  <c:v>1125.7360000000001</c:v>
                </c:pt>
                <c:pt idx="2">
                  <c:v>1117.546</c:v>
                </c:pt>
                <c:pt idx="3">
                  <c:v>960.18100000000004</c:v>
                </c:pt>
                <c:pt idx="4">
                  <c:v>889.28499999999997</c:v>
                </c:pt>
                <c:pt idx="5">
                  <c:v>893.90099999999995</c:v>
                </c:pt>
                <c:pt idx="6">
                  <c:v>951.779</c:v>
                </c:pt>
                <c:pt idx="7">
                  <c:v>940.41399999999999</c:v>
                </c:pt>
                <c:pt idx="8">
                  <c:v>959.45799999999997</c:v>
                </c:pt>
                <c:pt idx="9">
                  <c:v>1049.1769999999999</c:v>
                </c:pt>
                <c:pt idx="10">
                  <c:v>1063.289</c:v>
                </c:pt>
                <c:pt idx="11">
                  <c:v>1201.8309999999999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Konzum_Dani_2018!$K$77:$K$88</c:f>
              <c:numCache>
                <c:formatCode>#,##0</c:formatCode>
                <c:ptCount val="12"/>
                <c:pt idx="0">
                  <c:v>1308.424</c:v>
                </c:pt>
                <c:pt idx="1">
                  <c:v>1248.2139999999999</c:v>
                </c:pt>
                <c:pt idx="2">
                  <c:v>1267.569</c:v>
                </c:pt>
                <c:pt idx="3">
                  <c:v>1134.403</c:v>
                </c:pt>
                <c:pt idx="4">
                  <c:v>1024.0319999999999</c:v>
                </c:pt>
                <c:pt idx="5">
                  <c:v>1024.4190000000001</c:v>
                </c:pt>
                <c:pt idx="6">
                  <c:v>1078.4259999999999</c:v>
                </c:pt>
                <c:pt idx="7">
                  <c:v>1058.288</c:v>
                </c:pt>
                <c:pt idx="8">
                  <c:v>1091.6110000000001</c:v>
                </c:pt>
                <c:pt idx="9">
                  <c:v>1156.328</c:v>
                </c:pt>
                <c:pt idx="10">
                  <c:v>1185.867</c:v>
                </c:pt>
                <c:pt idx="11">
                  <c:v>1325.384</c:v>
                </c:pt>
              </c:numCache>
            </c:numRef>
          </c:val>
        </c:ser>
        <c:ser>
          <c:idx val="8"/>
          <c:order val="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Konzum_Dani_2018!$L$77:$L$88</c:f>
              <c:numCache>
                <c:formatCode>#,##0</c:formatCode>
                <c:ptCount val="12"/>
                <c:pt idx="0">
                  <c:v>1403.0340000000001</c:v>
                </c:pt>
                <c:pt idx="1">
                  <c:v>1429.588</c:v>
                </c:pt>
                <c:pt idx="2">
                  <c:v>1425.5609999999999</c:v>
                </c:pt>
                <c:pt idx="3">
                  <c:v>1267.6780000000001</c:v>
                </c:pt>
                <c:pt idx="4">
                  <c:v>1135.548</c:v>
                </c:pt>
                <c:pt idx="5">
                  <c:v>1167.5519999999999</c:v>
                </c:pt>
                <c:pt idx="6">
                  <c:v>1218.925</c:v>
                </c:pt>
                <c:pt idx="7">
                  <c:v>1186.3320000000001</c:v>
                </c:pt>
                <c:pt idx="8">
                  <c:v>1240.7719999999999</c:v>
                </c:pt>
                <c:pt idx="9">
                  <c:v>1318.259</c:v>
                </c:pt>
                <c:pt idx="10">
                  <c:v>1329.5429999999999</c:v>
                </c:pt>
                <c:pt idx="11">
                  <c:v>1484.171</c:v>
                </c:pt>
              </c:numCache>
            </c:numRef>
          </c:val>
        </c:ser>
        <c:ser>
          <c:idx val="9"/>
          <c:order val="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Konzum_Dani_2018!$M$77:$M$88</c:f>
              <c:numCache>
                <c:formatCode>#,##0</c:formatCode>
                <c:ptCount val="12"/>
                <c:pt idx="0">
                  <c:v>1460.9469999999999</c:v>
                </c:pt>
                <c:pt idx="1">
                  <c:v>1555.1079999999999</c:v>
                </c:pt>
                <c:pt idx="2">
                  <c:v>1502.404</c:v>
                </c:pt>
                <c:pt idx="3">
                  <c:v>1358.2249999999999</c:v>
                </c:pt>
                <c:pt idx="4">
                  <c:v>1186.6179999999999</c:v>
                </c:pt>
                <c:pt idx="5">
                  <c:v>1265.6579999999999</c:v>
                </c:pt>
                <c:pt idx="6">
                  <c:v>1331.175</c:v>
                </c:pt>
                <c:pt idx="7">
                  <c:v>1291.0239999999999</c:v>
                </c:pt>
                <c:pt idx="8">
                  <c:v>1326.335</c:v>
                </c:pt>
                <c:pt idx="9">
                  <c:v>1409.7650000000001</c:v>
                </c:pt>
                <c:pt idx="10">
                  <c:v>1417.857</c:v>
                </c:pt>
                <c:pt idx="11">
                  <c:v>1590.268</c:v>
                </c:pt>
              </c:numCache>
            </c:numRef>
          </c:val>
        </c:ser>
        <c:ser>
          <c:idx val="10"/>
          <c:order val="1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Konzum_Dani_2018!$N$77:$N$88</c:f>
              <c:numCache>
                <c:formatCode>#,##0</c:formatCode>
                <c:ptCount val="12"/>
                <c:pt idx="0">
                  <c:v>1478.056</c:v>
                </c:pt>
                <c:pt idx="1">
                  <c:v>1616.546</c:v>
                </c:pt>
                <c:pt idx="2">
                  <c:v>1504.96</c:v>
                </c:pt>
                <c:pt idx="3">
                  <c:v>1378.26</c:v>
                </c:pt>
                <c:pt idx="4">
                  <c:v>1174.482</c:v>
                </c:pt>
                <c:pt idx="5">
                  <c:v>1303.2950000000001</c:v>
                </c:pt>
                <c:pt idx="6">
                  <c:v>1371.662</c:v>
                </c:pt>
                <c:pt idx="7">
                  <c:v>1342.1020000000001</c:v>
                </c:pt>
                <c:pt idx="8">
                  <c:v>1363.873</c:v>
                </c:pt>
                <c:pt idx="9">
                  <c:v>1424.4929999999999</c:v>
                </c:pt>
                <c:pt idx="10">
                  <c:v>1451.319</c:v>
                </c:pt>
                <c:pt idx="11">
                  <c:v>1618.1189999999999</c:v>
                </c:pt>
              </c:numCache>
            </c:numRef>
          </c:val>
        </c:ser>
        <c:ser>
          <c:idx val="11"/>
          <c:order val="1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Konzum_Dani_2018!$O$77:$O$88</c:f>
              <c:numCache>
                <c:formatCode>#,##0</c:formatCode>
                <c:ptCount val="12"/>
                <c:pt idx="0">
                  <c:v>1460.213</c:v>
                </c:pt>
                <c:pt idx="1">
                  <c:v>1614.8610000000001</c:v>
                </c:pt>
                <c:pt idx="2">
                  <c:v>1474.8679999999999</c:v>
                </c:pt>
                <c:pt idx="3">
                  <c:v>1351.2460000000001</c:v>
                </c:pt>
                <c:pt idx="4">
                  <c:v>1130.328</c:v>
                </c:pt>
                <c:pt idx="5">
                  <c:v>1303.816</c:v>
                </c:pt>
                <c:pt idx="6">
                  <c:v>1376.2149999999999</c:v>
                </c:pt>
                <c:pt idx="7">
                  <c:v>1351.0519999999999</c:v>
                </c:pt>
                <c:pt idx="8">
                  <c:v>1359.405</c:v>
                </c:pt>
                <c:pt idx="9">
                  <c:v>1411.0229999999999</c:v>
                </c:pt>
                <c:pt idx="10">
                  <c:v>1427.8040000000001</c:v>
                </c:pt>
                <c:pt idx="11">
                  <c:v>1613.4459999999999</c:v>
                </c:pt>
              </c:numCache>
            </c:numRef>
          </c:val>
        </c:ser>
        <c:ser>
          <c:idx val="12"/>
          <c:order val="1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Konzum_Dani_2018!$P$77:$P$88</c:f>
              <c:numCache>
                <c:formatCode>#,##0</c:formatCode>
                <c:ptCount val="12"/>
                <c:pt idx="0">
                  <c:v>1432.1579999999999</c:v>
                </c:pt>
                <c:pt idx="1">
                  <c:v>1603.634</c:v>
                </c:pt>
                <c:pt idx="2">
                  <c:v>1432.0119999999999</c:v>
                </c:pt>
                <c:pt idx="3">
                  <c:v>1326.451</c:v>
                </c:pt>
                <c:pt idx="4">
                  <c:v>1085.0509999999999</c:v>
                </c:pt>
                <c:pt idx="5">
                  <c:v>1288.288</c:v>
                </c:pt>
                <c:pt idx="6">
                  <c:v>1373.7750000000001</c:v>
                </c:pt>
                <c:pt idx="7">
                  <c:v>1351.1020000000001</c:v>
                </c:pt>
                <c:pt idx="8">
                  <c:v>1346.5550000000001</c:v>
                </c:pt>
                <c:pt idx="9">
                  <c:v>1377.1130000000001</c:v>
                </c:pt>
                <c:pt idx="10">
                  <c:v>1418.5989999999999</c:v>
                </c:pt>
                <c:pt idx="11">
                  <c:v>1587.2460000000001</c:v>
                </c:pt>
              </c:numCache>
            </c:numRef>
          </c:val>
        </c:ser>
        <c:ser>
          <c:idx val="13"/>
          <c:order val="1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Konzum_Dani_2018!$Q$77:$Q$88</c:f>
              <c:numCache>
                <c:formatCode>#,##0</c:formatCode>
                <c:ptCount val="12"/>
                <c:pt idx="0">
                  <c:v>1398.0820000000001</c:v>
                </c:pt>
                <c:pt idx="1">
                  <c:v>1569.9649999999999</c:v>
                </c:pt>
                <c:pt idx="2">
                  <c:v>1411.184</c:v>
                </c:pt>
                <c:pt idx="3">
                  <c:v>1307.855</c:v>
                </c:pt>
                <c:pt idx="4">
                  <c:v>1046.1479999999999</c:v>
                </c:pt>
                <c:pt idx="5">
                  <c:v>1272.377</c:v>
                </c:pt>
                <c:pt idx="6">
                  <c:v>1345.251</c:v>
                </c:pt>
                <c:pt idx="7">
                  <c:v>1331.6780000000001</c:v>
                </c:pt>
                <c:pt idx="8">
                  <c:v>1325.5250000000001</c:v>
                </c:pt>
                <c:pt idx="9">
                  <c:v>1347.442</c:v>
                </c:pt>
                <c:pt idx="10">
                  <c:v>1399.7380000000001</c:v>
                </c:pt>
                <c:pt idx="11">
                  <c:v>1559.0060000000001</c:v>
                </c:pt>
              </c:numCache>
            </c:numRef>
          </c:val>
        </c:ser>
        <c:ser>
          <c:idx val="14"/>
          <c:order val="14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Konzum_Dani_2018!$R$77:$R$88</c:f>
              <c:numCache>
                <c:formatCode>#,##0</c:formatCode>
                <c:ptCount val="12"/>
                <c:pt idx="0">
                  <c:v>1360.3530000000001</c:v>
                </c:pt>
                <c:pt idx="1">
                  <c:v>1537.396</c:v>
                </c:pt>
                <c:pt idx="2">
                  <c:v>1384.9549999999999</c:v>
                </c:pt>
                <c:pt idx="3">
                  <c:v>1276.8589999999999</c:v>
                </c:pt>
                <c:pt idx="4">
                  <c:v>1035.704</c:v>
                </c:pt>
                <c:pt idx="5">
                  <c:v>1233.7049999999999</c:v>
                </c:pt>
                <c:pt idx="6">
                  <c:v>1314.2729999999999</c:v>
                </c:pt>
                <c:pt idx="7">
                  <c:v>1298.3720000000001</c:v>
                </c:pt>
                <c:pt idx="8">
                  <c:v>1297.6869999999999</c:v>
                </c:pt>
                <c:pt idx="9">
                  <c:v>1310.3889999999999</c:v>
                </c:pt>
                <c:pt idx="10">
                  <c:v>1366.7339999999999</c:v>
                </c:pt>
                <c:pt idx="11">
                  <c:v>1548.5740000000001</c:v>
                </c:pt>
              </c:numCache>
            </c:numRef>
          </c:val>
        </c:ser>
        <c:ser>
          <c:idx val="15"/>
          <c:order val="15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Konzum_Dani_2018!$S$77:$S$88</c:f>
              <c:numCache>
                <c:formatCode>#,##0</c:formatCode>
                <c:ptCount val="12"/>
                <c:pt idx="0">
                  <c:v>1376.337</c:v>
                </c:pt>
                <c:pt idx="1">
                  <c:v>1531.6179999999999</c:v>
                </c:pt>
                <c:pt idx="2">
                  <c:v>1383.019</c:v>
                </c:pt>
                <c:pt idx="3">
                  <c:v>1241.646</c:v>
                </c:pt>
                <c:pt idx="4">
                  <c:v>1012.7859999999999</c:v>
                </c:pt>
                <c:pt idx="5">
                  <c:v>1219.914</c:v>
                </c:pt>
                <c:pt idx="6">
                  <c:v>1289.3779999999999</c:v>
                </c:pt>
                <c:pt idx="7">
                  <c:v>1281.634</c:v>
                </c:pt>
                <c:pt idx="8">
                  <c:v>1275.8030000000001</c:v>
                </c:pt>
                <c:pt idx="9">
                  <c:v>1296.8230000000001</c:v>
                </c:pt>
                <c:pt idx="10">
                  <c:v>1385.8989999999999</c:v>
                </c:pt>
                <c:pt idx="11">
                  <c:v>1599.4870000000001</c:v>
                </c:pt>
              </c:numCache>
            </c:numRef>
          </c:val>
        </c:ser>
        <c:ser>
          <c:idx val="16"/>
          <c:order val="16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Konzum_Dani_2018!$T$77:$T$88</c:f>
              <c:numCache>
                <c:formatCode>#,##0</c:formatCode>
                <c:ptCount val="12"/>
                <c:pt idx="0">
                  <c:v>1498.6990000000001</c:v>
                </c:pt>
                <c:pt idx="1">
                  <c:v>1564.9369999999999</c:v>
                </c:pt>
                <c:pt idx="2">
                  <c:v>1414.0119999999999</c:v>
                </c:pt>
                <c:pt idx="3">
                  <c:v>1244.5830000000001</c:v>
                </c:pt>
                <c:pt idx="4">
                  <c:v>990.09199999999998</c:v>
                </c:pt>
                <c:pt idx="5">
                  <c:v>1201.8520000000001</c:v>
                </c:pt>
                <c:pt idx="6">
                  <c:v>1278.5250000000001</c:v>
                </c:pt>
                <c:pt idx="7">
                  <c:v>1266.2950000000001</c:v>
                </c:pt>
                <c:pt idx="8">
                  <c:v>1262.3030000000001</c:v>
                </c:pt>
                <c:pt idx="9">
                  <c:v>1302.326</c:v>
                </c:pt>
                <c:pt idx="10">
                  <c:v>1494.0229999999999</c:v>
                </c:pt>
                <c:pt idx="11">
                  <c:v>1728.1690000000001</c:v>
                </c:pt>
              </c:numCache>
            </c:numRef>
          </c:val>
        </c:ser>
        <c:ser>
          <c:idx val="17"/>
          <c:order val="17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Konzum_Dani_2018!$U$77:$U$88</c:f>
              <c:numCache>
                <c:formatCode>#,##0</c:formatCode>
                <c:ptCount val="12"/>
                <c:pt idx="0">
                  <c:v>1623.9559999999999</c:v>
                </c:pt>
                <c:pt idx="1">
                  <c:v>1707.694</c:v>
                </c:pt>
                <c:pt idx="2">
                  <c:v>1488.3209999999999</c:v>
                </c:pt>
                <c:pt idx="3">
                  <c:v>1229.576</c:v>
                </c:pt>
                <c:pt idx="4">
                  <c:v>980.85699999999997</c:v>
                </c:pt>
                <c:pt idx="5">
                  <c:v>1193.905</c:v>
                </c:pt>
                <c:pt idx="6">
                  <c:v>1265.153</c:v>
                </c:pt>
                <c:pt idx="7">
                  <c:v>1257.0239999999999</c:v>
                </c:pt>
                <c:pt idx="8">
                  <c:v>1255.7619999999999</c:v>
                </c:pt>
                <c:pt idx="9">
                  <c:v>1336.1030000000001</c:v>
                </c:pt>
                <c:pt idx="10">
                  <c:v>1623.076</c:v>
                </c:pt>
                <c:pt idx="11">
                  <c:v>1764.9639999999999</c:v>
                </c:pt>
              </c:numCache>
            </c:numRef>
          </c:val>
        </c:ser>
        <c:ser>
          <c:idx val="18"/>
          <c:order val="18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Konzum_Dani_2018!$V$77:$V$88</c:f>
              <c:numCache>
                <c:formatCode>#,##0</c:formatCode>
                <c:ptCount val="12"/>
                <c:pt idx="0">
                  <c:v>1601.6659999999999</c:v>
                </c:pt>
                <c:pt idx="1">
                  <c:v>1743.482</c:v>
                </c:pt>
                <c:pt idx="2">
                  <c:v>1653.9079999999999</c:v>
                </c:pt>
                <c:pt idx="3">
                  <c:v>1231.8510000000001</c:v>
                </c:pt>
                <c:pt idx="4">
                  <c:v>999.85199999999998</c:v>
                </c:pt>
                <c:pt idx="5">
                  <c:v>1180.6479999999999</c:v>
                </c:pt>
                <c:pt idx="6">
                  <c:v>1266.953</c:v>
                </c:pt>
                <c:pt idx="7">
                  <c:v>1269.049</c:v>
                </c:pt>
                <c:pt idx="8">
                  <c:v>1276.9090000000001</c:v>
                </c:pt>
                <c:pt idx="9">
                  <c:v>1512.0730000000001</c:v>
                </c:pt>
                <c:pt idx="10">
                  <c:v>1590.711</c:v>
                </c:pt>
                <c:pt idx="11">
                  <c:v>1725.6769999999999</c:v>
                </c:pt>
              </c:numCache>
            </c:numRef>
          </c:val>
        </c:ser>
        <c:ser>
          <c:idx val="19"/>
          <c:order val="19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Konzum_Dani_2018!$W$77:$W$88</c:f>
              <c:numCache>
                <c:formatCode>#,##0</c:formatCode>
                <c:ptCount val="12"/>
                <c:pt idx="0">
                  <c:v>1584.2460000000001</c:v>
                </c:pt>
                <c:pt idx="1">
                  <c:v>1730.2159999999999</c:v>
                </c:pt>
                <c:pt idx="2">
                  <c:v>1664.6610000000001</c:v>
                </c:pt>
                <c:pt idx="3">
                  <c:v>1344.9860000000001</c:v>
                </c:pt>
                <c:pt idx="4">
                  <c:v>1082.3040000000001</c:v>
                </c:pt>
                <c:pt idx="5">
                  <c:v>1208.771</c:v>
                </c:pt>
                <c:pt idx="6">
                  <c:v>1301.759</c:v>
                </c:pt>
                <c:pt idx="7">
                  <c:v>1328.232</c:v>
                </c:pt>
                <c:pt idx="8">
                  <c:v>1458.99</c:v>
                </c:pt>
                <c:pt idx="9">
                  <c:v>1591.595</c:v>
                </c:pt>
                <c:pt idx="10">
                  <c:v>1552.2049999999999</c:v>
                </c:pt>
                <c:pt idx="11">
                  <c:v>1695.0039999999999</c:v>
                </c:pt>
              </c:numCache>
            </c:numRef>
          </c:val>
        </c:ser>
        <c:ser>
          <c:idx val="20"/>
          <c:order val="20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Konzum_Dani_2018!$X$77:$X$88</c:f>
              <c:numCache>
                <c:formatCode>#,##0</c:formatCode>
                <c:ptCount val="12"/>
                <c:pt idx="0">
                  <c:v>1548.3510000000001</c:v>
                </c:pt>
                <c:pt idx="1">
                  <c:v>1687.941</c:v>
                </c:pt>
                <c:pt idx="2">
                  <c:v>1606.5509999999999</c:v>
                </c:pt>
                <c:pt idx="3">
                  <c:v>1520.0719999999999</c:v>
                </c:pt>
                <c:pt idx="4">
                  <c:v>1253.771</c:v>
                </c:pt>
                <c:pt idx="5">
                  <c:v>1280.402</c:v>
                </c:pt>
                <c:pt idx="6">
                  <c:v>1353.098</c:v>
                </c:pt>
                <c:pt idx="7">
                  <c:v>1361.424</c:v>
                </c:pt>
                <c:pt idx="8">
                  <c:v>1479.5250000000001</c:v>
                </c:pt>
                <c:pt idx="9">
                  <c:v>1542.5730000000001</c:v>
                </c:pt>
                <c:pt idx="10">
                  <c:v>1492.5650000000001</c:v>
                </c:pt>
                <c:pt idx="11">
                  <c:v>1657.126</c:v>
                </c:pt>
              </c:numCache>
            </c:numRef>
          </c:val>
        </c:ser>
        <c:ser>
          <c:idx val="21"/>
          <c:order val="21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Konzum_Dani_2018!$Y$77:$Y$88</c:f>
              <c:numCache>
                <c:formatCode>#,##0</c:formatCode>
                <c:ptCount val="12"/>
                <c:pt idx="0">
                  <c:v>1483.579</c:v>
                </c:pt>
                <c:pt idx="1">
                  <c:v>1603.471</c:v>
                </c:pt>
                <c:pt idx="2">
                  <c:v>1502.9880000000001</c:v>
                </c:pt>
                <c:pt idx="3">
                  <c:v>1476.694</c:v>
                </c:pt>
                <c:pt idx="4">
                  <c:v>1242.9680000000001</c:v>
                </c:pt>
                <c:pt idx="5">
                  <c:v>1335.5450000000001</c:v>
                </c:pt>
                <c:pt idx="6">
                  <c:v>1390.932</c:v>
                </c:pt>
                <c:pt idx="7">
                  <c:v>1286.412</c:v>
                </c:pt>
                <c:pt idx="8">
                  <c:v>1378.3530000000001</c:v>
                </c:pt>
                <c:pt idx="9">
                  <c:v>1437.925</c:v>
                </c:pt>
                <c:pt idx="10">
                  <c:v>1403.1120000000001</c:v>
                </c:pt>
                <c:pt idx="11">
                  <c:v>1584.771</c:v>
                </c:pt>
              </c:numCache>
            </c:numRef>
          </c:val>
        </c:ser>
        <c:ser>
          <c:idx val="22"/>
          <c:order val="22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Konzum_Dani_2018!$Z$77:$Z$88</c:f>
              <c:numCache>
                <c:formatCode>#,##0</c:formatCode>
                <c:ptCount val="12"/>
                <c:pt idx="0">
                  <c:v>1373.2090000000001</c:v>
                </c:pt>
                <c:pt idx="1">
                  <c:v>1453.7950000000001</c:v>
                </c:pt>
                <c:pt idx="2">
                  <c:v>1356.0719999999999</c:v>
                </c:pt>
                <c:pt idx="3">
                  <c:v>1313.414</c:v>
                </c:pt>
                <c:pt idx="4">
                  <c:v>1125.9059999999999</c:v>
                </c:pt>
                <c:pt idx="5">
                  <c:v>1239.2909999999999</c:v>
                </c:pt>
                <c:pt idx="6">
                  <c:v>1281.018</c:v>
                </c:pt>
                <c:pt idx="7">
                  <c:v>1165.9259999999999</c:v>
                </c:pt>
                <c:pt idx="8">
                  <c:v>1227.8030000000001</c:v>
                </c:pt>
                <c:pt idx="9">
                  <c:v>1294.444</c:v>
                </c:pt>
                <c:pt idx="10">
                  <c:v>1263.663</c:v>
                </c:pt>
                <c:pt idx="11">
                  <c:v>1454.953</c:v>
                </c:pt>
              </c:numCache>
            </c:numRef>
          </c:val>
        </c:ser>
        <c:ser>
          <c:idx val="23"/>
          <c:order val="23"/>
          <c:spPr>
            <a:solidFill>
              <a:srgbClr val="CCCCFF"/>
            </a:solidFill>
            <a:ln w="12700">
              <a:solidFill>
                <a:srgbClr val="C0C0C0"/>
              </a:solidFill>
              <a:prstDash val="solid"/>
            </a:ln>
          </c:spPr>
          <c:invertIfNegative val="0"/>
          <c:cat>
            <c:numRef>
              <c:f>Konzum_Dani_2018!$C$77:$C$88</c:f>
              <c:numCache>
                <c:formatCode>dd\-mm\-yyyy</c:formatCode>
                <c:ptCount val="12"/>
                <c:pt idx="0">
                  <c:v>43107</c:v>
                </c:pt>
                <c:pt idx="1">
                  <c:v>43135</c:v>
                </c:pt>
                <c:pt idx="2">
                  <c:v>43170</c:v>
                </c:pt>
                <c:pt idx="3">
                  <c:v>43212</c:v>
                </c:pt>
                <c:pt idx="4">
                  <c:v>43221</c:v>
                </c:pt>
                <c:pt idx="5">
                  <c:v>43268</c:v>
                </c:pt>
                <c:pt idx="6">
                  <c:v>43282</c:v>
                </c:pt>
                <c:pt idx="7">
                  <c:v>43338</c:v>
                </c:pt>
                <c:pt idx="8">
                  <c:v>43359</c:v>
                </c:pt>
                <c:pt idx="9">
                  <c:v>43387</c:v>
                </c:pt>
                <c:pt idx="10">
                  <c:v>43408</c:v>
                </c:pt>
                <c:pt idx="11">
                  <c:v>43443</c:v>
                </c:pt>
              </c:numCache>
            </c:numRef>
          </c:cat>
          <c:val>
            <c:numRef>
              <c:f>Konzum_Dani_2018!$AA$77:$AA$88</c:f>
              <c:numCache>
                <c:formatCode>#,##0</c:formatCode>
                <c:ptCount val="12"/>
                <c:pt idx="0">
                  <c:v>1238.3440000000001</c:v>
                </c:pt>
                <c:pt idx="1">
                  <c:v>1295.066</c:v>
                </c:pt>
                <c:pt idx="2">
                  <c:v>1192.7760000000001</c:v>
                </c:pt>
                <c:pt idx="3">
                  <c:v>1112.4259999999999</c:v>
                </c:pt>
                <c:pt idx="4">
                  <c:v>1002.088</c:v>
                </c:pt>
                <c:pt idx="5">
                  <c:v>1094.894</c:v>
                </c:pt>
                <c:pt idx="6">
                  <c:v>1179.2429999999999</c:v>
                </c:pt>
                <c:pt idx="7">
                  <c:v>1042.3209999999999</c:v>
                </c:pt>
                <c:pt idx="8">
                  <c:v>1091.1559999999999</c:v>
                </c:pt>
                <c:pt idx="9">
                  <c:v>1151.1300000000001</c:v>
                </c:pt>
                <c:pt idx="10">
                  <c:v>1126.5229999999999</c:v>
                </c:pt>
                <c:pt idx="11">
                  <c:v>1300.6510000000001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991808"/>
        <c:axId val="1465003232"/>
      </c:barChart>
      <c:catAx>
        <c:axId val="1464991808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dd\-mm\-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500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5003232"/>
        <c:scaling>
          <c:orientation val="minMax"/>
          <c:max val="22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1464991808"/>
        <c:crosses val="autoZero"/>
        <c:crossBetween val="between"/>
        <c:majorUnit val="2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18</xdr:row>
      <xdr:rowOff>0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28</xdr:col>
      <xdr:colOff>177800</xdr:colOff>
      <xdr:row>2</xdr:row>
      <xdr:rowOff>200025</xdr:rowOff>
    </xdr:from>
    <xdr:to>
      <xdr:col>51</xdr:col>
      <xdr:colOff>568325</xdr:colOff>
      <xdr:row>15</xdr:row>
      <xdr:rowOff>209550</xdr:rowOff>
    </xdr:to>
    <xdr:graphicFrame macro="">
      <xdr:nvGraphicFramePr>
        <xdr:cNvPr id="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409575</xdr:colOff>
      <xdr:row>39</xdr:row>
      <xdr:rowOff>9525</xdr:rowOff>
    </xdr:from>
    <xdr:to>
      <xdr:col>52</xdr:col>
      <xdr:colOff>257175</xdr:colOff>
      <xdr:row>52</xdr:row>
      <xdr:rowOff>28575</xdr:rowOff>
    </xdr:to>
    <xdr:graphicFrame macro="">
      <xdr:nvGraphicFramePr>
        <xdr:cNvPr id="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419100</xdr:colOff>
      <xdr:row>20</xdr:row>
      <xdr:rowOff>219075</xdr:rowOff>
    </xdr:from>
    <xdr:to>
      <xdr:col>52</xdr:col>
      <xdr:colOff>238125</xdr:colOff>
      <xdr:row>34</xdr:row>
      <xdr:rowOff>0</xdr:rowOff>
    </xdr:to>
    <xdr:graphicFrame macro="">
      <xdr:nvGraphicFramePr>
        <xdr:cNvPr id="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419100</xdr:colOff>
      <xdr:row>56</xdr:row>
      <xdr:rowOff>219075</xdr:rowOff>
    </xdr:from>
    <xdr:to>
      <xdr:col>52</xdr:col>
      <xdr:colOff>238125</xdr:colOff>
      <xdr:row>70</xdr:row>
      <xdr:rowOff>0</xdr:rowOff>
    </xdr:to>
    <xdr:graphicFrame macro="">
      <xdr:nvGraphicFramePr>
        <xdr:cNvPr id="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419100</xdr:colOff>
      <xdr:row>74</xdr:row>
      <xdr:rowOff>219075</xdr:rowOff>
    </xdr:from>
    <xdr:to>
      <xdr:col>52</xdr:col>
      <xdr:colOff>238125</xdr:colOff>
      <xdr:row>88</xdr:row>
      <xdr:rowOff>0</xdr:rowOff>
    </xdr:to>
    <xdr:graphicFrame macro="">
      <xdr:nvGraphicFramePr>
        <xdr:cNvPr id="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0.04329</cdr:x>
      <cdr:y>0.09676</cdr:y>
    </cdr:from>
    <cdr:to>
      <cdr:x>0.0643</cdr:x>
      <cdr:y>0.16678</cdr:y>
    </cdr:to>
    <cdr:sp macro="" textlink="">
      <cdr:nvSpPr>
        <cdr:cNvPr id="73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9209" y="282835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0.04774</cdr:x>
      <cdr:y>0.08389</cdr:y>
    </cdr:from>
    <cdr:to>
      <cdr:x>0.06865</cdr:x>
      <cdr:y>0.15368</cdr:y>
    </cdr:to>
    <cdr:sp macro="" textlink="">
      <cdr:nvSpPr>
        <cdr:cNvPr id="7454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6044" y="24601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0.0474</cdr:x>
      <cdr:y>0.10036</cdr:y>
    </cdr:from>
    <cdr:to>
      <cdr:x>0.06835</cdr:x>
      <cdr:y>0.17049</cdr:y>
    </cdr:to>
    <cdr:sp macro="" textlink="">
      <cdr:nvSpPr>
        <cdr:cNvPr id="7444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9737" y="292907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0.04303</cdr:x>
      <cdr:y>0.09846</cdr:y>
    </cdr:from>
    <cdr:to>
      <cdr:x>0.06398</cdr:x>
      <cdr:y>0.16859</cdr:y>
    </cdr:to>
    <cdr:sp macro="" textlink="">
      <cdr:nvSpPr>
        <cdr:cNvPr id="7464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130" y="287363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0.04229</cdr:x>
      <cdr:y>0.09943</cdr:y>
    </cdr:from>
    <cdr:to>
      <cdr:x>0.06324</cdr:x>
      <cdr:y>0.16956</cdr:y>
    </cdr:to>
    <cdr:sp macro="" textlink="">
      <cdr:nvSpPr>
        <cdr:cNvPr id="747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6517" y="290194"/>
          <a:ext cx="300531" cy="2046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MW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C1:T31"/>
  <sheetViews>
    <sheetView topLeftCell="A2" zoomScale="85" zoomScaleNormal="85" workbookViewId="0">
      <pane xSplit="3" topLeftCell="D1" activePane="topRight" state="frozen"/>
      <selection pane="topRight" activeCell="C6" sqref="C6"/>
    </sheetView>
  </sheetViews>
  <sheetFormatPr defaultRowHeight="12.75" x14ac:dyDescent="0.2"/>
  <cols>
    <col min="1" max="2" width="9.140625" style="1"/>
    <col min="3" max="3" width="24" style="1" customWidth="1"/>
    <col min="4" max="17" width="15.5703125" style="1" customWidth="1"/>
    <col min="18" max="16384" width="9.140625" style="1"/>
  </cols>
  <sheetData>
    <row r="1" spans="3:20" ht="15.75" x14ac:dyDescent="0.25">
      <c r="C1" s="334" t="s">
        <v>0</v>
      </c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</row>
    <row r="2" spans="3:20" ht="16.5" thickBot="1" x14ac:dyDescent="0.3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</row>
    <row r="3" spans="3:20" ht="24.75" customHeight="1" x14ac:dyDescent="0.2">
      <c r="C3" s="339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2018</v>
      </c>
      <c r="Q3" s="4" t="str">
        <f>T3</f>
        <v>2018/2017</v>
      </c>
      <c r="T3" s="387" t="str">
        <f>"2018/2017"</f>
        <v>2018/2017</v>
      </c>
    </row>
    <row r="4" spans="3:20" ht="24.75" customHeight="1" x14ac:dyDescent="0.2">
      <c r="C4" s="340"/>
      <c r="D4" s="335" t="s">
        <v>15</v>
      </c>
      <c r="E4" s="335" t="s">
        <v>15</v>
      </c>
      <c r="F4" s="335" t="s">
        <v>15</v>
      </c>
      <c r="G4" s="335" t="s">
        <v>15</v>
      </c>
      <c r="H4" s="335" t="s">
        <v>15</v>
      </c>
      <c r="I4" s="335" t="s">
        <v>15</v>
      </c>
      <c r="J4" s="335" t="s">
        <v>15</v>
      </c>
      <c r="K4" s="335" t="s">
        <v>15</v>
      </c>
      <c r="L4" s="335" t="s">
        <v>15</v>
      </c>
      <c r="M4" s="335" t="s">
        <v>15</v>
      </c>
      <c r="N4" s="335" t="s">
        <v>15</v>
      </c>
      <c r="O4" s="335" t="s">
        <v>15</v>
      </c>
      <c r="P4" s="337" t="s">
        <v>15</v>
      </c>
      <c r="Q4" s="337" t="s">
        <v>16</v>
      </c>
    </row>
    <row r="5" spans="3:20" ht="24.75" customHeight="1" thickBot="1" x14ac:dyDescent="0.25">
      <c r="C5" s="341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8"/>
      <c r="Q5" s="338"/>
    </row>
    <row r="6" spans="3:20" ht="24.75" customHeight="1" x14ac:dyDescent="0.25">
      <c r="C6" s="5" t="s">
        <v>17</v>
      </c>
      <c r="D6" s="6">
        <v>78.095595212000021</v>
      </c>
      <c r="E6" s="6">
        <v>88.285191999999995</v>
      </c>
      <c r="F6" s="6">
        <v>115.23551313400006</v>
      </c>
      <c r="G6" s="6">
        <v>107.41150791900009</v>
      </c>
      <c r="H6" s="7">
        <v>66.330956999999998</v>
      </c>
      <c r="I6" s="7">
        <v>36.462636983999978</v>
      </c>
      <c r="J6" s="7">
        <v>38.185984262000041</v>
      </c>
      <c r="K6" s="7">
        <v>42.840476000000002</v>
      </c>
      <c r="L6" s="7">
        <v>47.548821936000031</v>
      </c>
      <c r="M6" s="7">
        <v>50.543060652000044</v>
      </c>
      <c r="N6" s="7">
        <v>52.647817046999954</v>
      </c>
      <c r="O6" s="8">
        <v>73.902784454999932</v>
      </c>
      <c r="P6" s="9">
        <f t="shared" ref="P6:P31" si="0">SUM(D6,E6,F6,G6,H6,I6,J6,K6,L6,M6,N6,O6)</f>
        <v>797.49034660100028</v>
      </c>
      <c r="Q6" s="10">
        <v>1.6340589036569628</v>
      </c>
    </row>
    <row r="7" spans="3:20" ht="24.75" customHeight="1" x14ac:dyDescent="0.25">
      <c r="C7" s="11" t="s">
        <v>18</v>
      </c>
      <c r="D7" s="12">
        <v>29.333933200000008</v>
      </c>
      <c r="E7" s="13">
        <v>32.824734999999997</v>
      </c>
      <c r="F7" s="13">
        <v>50.703598000000021</v>
      </c>
      <c r="G7" s="13">
        <v>43.039554799999976</v>
      </c>
      <c r="H7" s="12">
        <v>23.581157999999999</v>
      </c>
      <c r="I7" s="12">
        <v>12.5196764</v>
      </c>
      <c r="J7" s="12">
        <v>13.211070399999995</v>
      </c>
      <c r="K7" s="12">
        <v>14.342613999999999</v>
      </c>
      <c r="L7" s="12">
        <v>16.250590400000014</v>
      </c>
      <c r="M7" s="12">
        <v>19.415856799999993</v>
      </c>
      <c r="N7" s="12">
        <v>21.915519999999987</v>
      </c>
      <c r="O7" s="14">
        <v>27.883240000000018</v>
      </c>
      <c r="P7" s="15">
        <f t="shared" si="0"/>
        <v>305.02154699999994</v>
      </c>
      <c r="Q7" s="16">
        <v>1.5610434980061962</v>
      </c>
    </row>
    <row r="8" spans="3:20" ht="24.75" customHeight="1" x14ac:dyDescent="0.25">
      <c r="C8" s="17" t="s">
        <v>19</v>
      </c>
      <c r="D8" s="12">
        <v>42.039624000000003</v>
      </c>
      <c r="E8" s="18">
        <v>50.650908000000001</v>
      </c>
      <c r="F8" s="18">
        <v>82.759687999999997</v>
      </c>
      <c r="G8" s="18">
        <v>68.530615999999995</v>
      </c>
      <c r="H8" s="19">
        <v>35.171840000000003</v>
      </c>
      <c r="I8" s="19">
        <v>14.91292</v>
      </c>
      <c r="J8" s="19">
        <v>13.621475999999999</v>
      </c>
      <c r="K8" s="19">
        <v>12.515096</v>
      </c>
      <c r="L8" s="19">
        <v>15.369332</v>
      </c>
      <c r="M8" s="19">
        <v>23.642212000000001</v>
      </c>
      <c r="N8" s="19">
        <v>39.104163999999997</v>
      </c>
      <c r="O8" s="20">
        <v>37.152236000000002</v>
      </c>
      <c r="P8" s="21">
        <f t="shared" si="0"/>
        <v>435.47011199999997</v>
      </c>
      <c r="Q8" s="22">
        <v>1.6622731496068808</v>
      </c>
    </row>
    <row r="9" spans="3:20" ht="24.75" customHeight="1" x14ac:dyDescent="0.25">
      <c r="C9" s="11" t="s">
        <v>21</v>
      </c>
      <c r="D9" s="13">
        <v>96.001999999999867</v>
      </c>
      <c r="E9" s="12">
        <v>135.78</v>
      </c>
      <c r="F9" s="12">
        <v>199.93000000000077</v>
      </c>
      <c r="G9" s="12">
        <v>193.62600000000069</v>
      </c>
      <c r="H9" s="12">
        <v>120.294</v>
      </c>
      <c r="I9" s="13">
        <v>77.02199999999992</v>
      </c>
      <c r="J9" s="12">
        <v>81.310000000000343</v>
      </c>
      <c r="K9" s="12">
        <v>67.058000000000007</v>
      </c>
      <c r="L9" s="12">
        <v>29.289999999999921</v>
      </c>
      <c r="M9" s="12">
        <v>28.801999999999673</v>
      </c>
      <c r="N9" s="12">
        <v>47.21</v>
      </c>
      <c r="O9" s="12">
        <v>76.551999999999751</v>
      </c>
      <c r="P9" s="23">
        <f t="shared" si="0"/>
        <v>1152.8760000000009</v>
      </c>
      <c r="Q9" s="24">
        <v>1.5872576177285329</v>
      </c>
    </row>
    <row r="10" spans="3:20" ht="24.75" customHeight="1" x14ac:dyDescent="0.25">
      <c r="C10" s="11" t="s">
        <v>22</v>
      </c>
      <c r="D10" s="13">
        <v>36.772427999999955</v>
      </c>
      <c r="E10" s="12">
        <v>45.478487999999999</v>
      </c>
      <c r="F10" s="13">
        <v>116.72944799999983</v>
      </c>
      <c r="G10" s="12">
        <v>61.921992000000195</v>
      </c>
      <c r="H10" s="12">
        <v>39.878652000000002</v>
      </c>
      <c r="I10" s="13">
        <v>39.982799999999948</v>
      </c>
      <c r="J10" s="13">
        <v>47.589036000000043</v>
      </c>
      <c r="K10" s="13">
        <v>44.356884000000001</v>
      </c>
      <c r="L10" s="12">
        <v>17.94711599999961</v>
      </c>
      <c r="M10" s="12">
        <v>19.035192000000293</v>
      </c>
      <c r="N10" s="12">
        <v>21.51085200000006</v>
      </c>
      <c r="O10" s="12">
        <v>35.521068000000142</v>
      </c>
      <c r="P10" s="23">
        <f t="shared" si="0"/>
        <v>526.72395600000004</v>
      </c>
      <c r="Q10" s="24">
        <v>2.7420464383566423</v>
      </c>
    </row>
    <row r="11" spans="3:20" ht="24.75" customHeight="1" x14ac:dyDescent="0.25">
      <c r="C11" s="11" t="s">
        <v>23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20" ht="24.75" customHeight="1" x14ac:dyDescent="0.25">
      <c r="C12" s="11" t="s">
        <v>24</v>
      </c>
      <c r="D12" s="14">
        <v>67.145126000000005</v>
      </c>
      <c r="E12" s="14">
        <v>71.840789000000001</v>
      </c>
      <c r="F12" s="12">
        <v>82.468294</v>
      </c>
      <c r="G12" s="12">
        <v>74.660967999999997</v>
      </c>
      <c r="H12" s="13">
        <v>41.288992999999998</v>
      </c>
      <c r="I12" s="13">
        <v>59.663631000000002</v>
      </c>
      <c r="J12" s="13">
        <v>73.729602999999997</v>
      </c>
      <c r="K12" s="13">
        <v>74.934684000000004</v>
      </c>
      <c r="L12" s="25">
        <v>26.668856999999999</v>
      </c>
      <c r="M12" s="12">
        <v>52.259222999999999</v>
      </c>
      <c r="N12" s="13">
        <v>67.077780000000004</v>
      </c>
      <c r="O12" s="13">
        <v>64.153504999999996</v>
      </c>
      <c r="P12" s="26">
        <f t="shared" si="0"/>
        <v>755.89145299999996</v>
      </c>
      <c r="Q12" s="27">
        <v>1.7582738630037347</v>
      </c>
    </row>
    <row r="13" spans="3:20" ht="24.75" customHeight="1" x14ac:dyDescent="0.25">
      <c r="C13" s="11" t="s">
        <v>25</v>
      </c>
      <c r="D13" s="14">
        <v>31.64106</v>
      </c>
      <c r="E13" s="14">
        <v>27.699870000000001</v>
      </c>
      <c r="F13" s="12">
        <v>48.410010700000072</v>
      </c>
      <c r="G13" s="12">
        <v>41.506410700000004</v>
      </c>
      <c r="H13" s="12">
        <v>22.948861000000001</v>
      </c>
      <c r="I13" s="13">
        <v>21.78200676895397</v>
      </c>
      <c r="J13" s="12">
        <v>18.793499999999931</v>
      </c>
      <c r="K13" s="12">
        <v>12.31329</v>
      </c>
      <c r="L13" s="12">
        <v>9.7529299499999951</v>
      </c>
      <c r="M13" s="13">
        <v>7.9592700000000569</v>
      </c>
      <c r="N13" s="12">
        <v>13.241909999999983</v>
      </c>
      <c r="O13" s="12">
        <v>22.989119999999939</v>
      </c>
      <c r="P13" s="23">
        <f t="shared" si="0"/>
        <v>279.03823911895392</v>
      </c>
      <c r="Q13" s="24">
        <v>1.2303708283207404</v>
      </c>
    </row>
    <row r="14" spans="3:20" ht="24.75" customHeight="1" x14ac:dyDescent="0.25">
      <c r="C14" s="11" t="s">
        <v>26</v>
      </c>
      <c r="D14" s="28">
        <v>3.3547799999999999</v>
      </c>
      <c r="E14" s="14">
        <v>3.396525</v>
      </c>
      <c r="F14" s="12">
        <v>3.8030849999999998</v>
      </c>
      <c r="G14" s="12">
        <v>6.217365</v>
      </c>
      <c r="H14" s="12">
        <v>5.8761450000000002</v>
      </c>
      <c r="I14" s="13">
        <v>5.9165700000000001</v>
      </c>
      <c r="J14" s="12">
        <v>8.7511050000000008</v>
      </c>
      <c r="K14" s="12">
        <v>5.0851350000000002</v>
      </c>
      <c r="L14" s="12">
        <v>2.2060499999999998</v>
      </c>
      <c r="M14" s="13">
        <v>1.85988</v>
      </c>
      <c r="N14" s="12">
        <v>2.01993</v>
      </c>
      <c r="O14" s="12">
        <v>4.0774800000000004</v>
      </c>
      <c r="P14" s="23">
        <f t="shared" si="0"/>
        <v>52.564050000000002</v>
      </c>
      <c r="Q14" s="24">
        <v>1.9277246954743219</v>
      </c>
    </row>
    <row r="15" spans="3:20" ht="24.75" customHeight="1" x14ac:dyDescent="0.25">
      <c r="C15" s="11" t="s">
        <v>28</v>
      </c>
      <c r="D15" s="12">
        <v>43.802235000000003</v>
      </c>
      <c r="E15" s="12">
        <v>59.951039999999999</v>
      </c>
      <c r="F15" s="12">
        <v>68.279714999999996</v>
      </c>
      <c r="G15" s="12">
        <v>66.224789999999999</v>
      </c>
      <c r="H15" s="12">
        <v>66.718890000000002</v>
      </c>
      <c r="I15" s="12">
        <v>43.249845000000001</v>
      </c>
      <c r="J15" s="12">
        <v>49.577714999999998</v>
      </c>
      <c r="K15" s="12">
        <v>66.939989999999995</v>
      </c>
      <c r="L15" s="12">
        <v>70.589519999999993</v>
      </c>
      <c r="M15" s="12">
        <v>67.882994999999994</v>
      </c>
      <c r="N15" s="13">
        <v>61.3947</v>
      </c>
      <c r="O15" s="12">
        <v>65.580690000000004</v>
      </c>
      <c r="P15" s="23">
        <f t="shared" si="0"/>
        <v>730.19212500000003</v>
      </c>
      <c r="Q15" s="24">
        <v>1.7006291347603122</v>
      </c>
    </row>
    <row r="16" spans="3:20" ht="24.75" customHeight="1" x14ac:dyDescent="0.25">
      <c r="C16" s="11" t="s">
        <v>29</v>
      </c>
      <c r="D16" s="12">
        <v>24.254933000000001</v>
      </c>
      <c r="E16" s="12">
        <v>27.788073000000001</v>
      </c>
      <c r="F16" s="12">
        <v>39.693572000000003</v>
      </c>
      <c r="G16" s="12">
        <v>35.886190999999997</v>
      </c>
      <c r="H16" s="12">
        <v>21.062729000000001</v>
      </c>
      <c r="I16" s="12">
        <v>10.944105</v>
      </c>
      <c r="J16" s="13">
        <v>10.303433</v>
      </c>
      <c r="K16" s="12">
        <v>9.6309850000000008</v>
      </c>
      <c r="L16" s="12">
        <v>10.624352</v>
      </c>
      <c r="M16" s="12">
        <v>15.225713000000001</v>
      </c>
      <c r="N16" s="13">
        <v>23.212897999999999</v>
      </c>
      <c r="O16" s="12">
        <v>21.446527</v>
      </c>
      <c r="P16" s="23">
        <f t="shared" si="0"/>
        <v>250.07351100000002</v>
      </c>
      <c r="Q16" s="24">
        <v>1.4279704925264154</v>
      </c>
    </row>
    <row r="17" spans="3:18" ht="24.75" customHeight="1" x14ac:dyDescent="0.25">
      <c r="C17" s="11" t="s">
        <v>30</v>
      </c>
      <c r="D17" s="12">
        <v>32.232727599999961</v>
      </c>
      <c r="E17" s="12">
        <v>28.274978000000001</v>
      </c>
      <c r="F17" s="12">
        <v>41.864539600000036</v>
      </c>
      <c r="G17" s="12">
        <v>39.231015600000013</v>
      </c>
      <c r="H17" s="12">
        <v>26.169056000000001</v>
      </c>
      <c r="I17" s="12">
        <v>21.839275599999997</v>
      </c>
      <c r="J17" s="13">
        <v>17.206920400000016</v>
      </c>
      <c r="K17" s="13">
        <v>10.548965000000001</v>
      </c>
      <c r="L17" s="13">
        <v>7.3633212000000041</v>
      </c>
      <c r="M17" s="13">
        <v>6.2561352000000099</v>
      </c>
      <c r="N17" s="13">
        <v>11.882009600000005</v>
      </c>
      <c r="O17" s="12">
        <v>21.965662800000022</v>
      </c>
      <c r="P17" s="23">
        <f t="shared" si="0"/>
        <v>264.83460660000014</v>
      </c>
      <c r="Q17" s="24">
        <v>1.2140426697655555</v>
      </c>
    </row>
    <row r="18" spans="3:18" ht="24.75" customHeight="1" x14ac:dyDescent="0.25">
      <c r="C18" s="11" t="s">
        <v>31</v>
      </c>
      <c r="D18" s="12">
        <v>8.910482</v>
      </c>
      <c r="E18" s="12">
        <v>7.834168</v>
      </c>
      <c r="F18" s="29">
        <v>9.2025863999999995</v>
      </c>
      <c r="G18" s="12">
        <v>8.8504304000000005</v>
      </c>
      <c r="H18" s="12">
        <v>7.218305</v>
      </c>
      <c r="I18" s="12">
        <v>6.4134839999999906</v>
      </c>
      <c r="J18" s="12">
        <v>5.7062852000000106</v>
      </c>
      <c r="K18" s="12">
        <v>4.15665</v>
      </c>
      <c r="L18" s="12">
        <v>3.3326216000000017</v>
      </c>
      <c r="M18" s="12">
        <v>3.4517644000000076</v>
      </c>
      <c r="N18" s="13">
        <v>4.8124496000000025</v>
      </c>
      <c r="O18" s="12">
        <v>6.8761896000000071</v>
      </c>
      <c r="P18" s="23">
        <f t="shared" si="0"/>
        <v>76.765416200000018</v>
      </c>
      <c r="Q18" s="24">
        <v>1.0624110143046541</v>
      </c>
    </row>
    <row r="19" spans="3:18" ht="24.75" customHeight="1" x14ac:dyDescent="0.25">
      <c r="C19" s="11" t="s">
        <v>32</v>
      </c>
      <c r="D19" s="25">
        <v>24.082274999999999</v>
      </c>
      <c r="E19" s="25">
        <v>44.786490000000001</v>
      </c>
      <c r="F19" s="13">
        <v>210.097398</v>
      </c>
      <c r="G19" s="12">
        <v>35.648969999999998</v>
      </c>
      <c r="H19" s="12">
        <v>15.104984999999999</v>
      </c>
      <c r="I19" s="12">
        <v>9.7452380000000005</v>
      </c>
      <c r="J19" s="12">
        <v>3.8418450000000002</v>
      </c>
      <c r="K19" s="12">
        <v>1.827798</v>
      </c>
      <c r="L19" s="12">
        <v>5.2327589999999997</v>
      </c>
      <c r="M19" s="12">
        <v>23.155293</v>
      </c>
      <c r="N19" s="13">
        <v>40.966400999999998</v>
      </c>
      <c r="O19" s="14">
        <v>23.007263999999999</v>
      </c>
      <c r="P19" s="15">
        <f t="shared" si="0"/>
        <v>437.49671600000005</v>
      </c>
      <c r="Q19" s="16">
        <v>1.5712221454071389</v>
      </c>
    </row>
    <row r="20" spans="3:18" ht="24.75" customHeight="1" x14ac:dyDescent="0.25">
      <c r="C20" s="11" t="s">
        <v>33</v>
      </c>
      <c r="D20" s="12">
        <v>8.7975689999999993</v>
      </c>
      <c r="E20" s="12">
        <v>14.964477</v>
      </c>
      <c r="F20" s="12">
        <v>19.603914</v>
      </c>
      <c r="G20" s="12">
        <v>13.171818</v>
      </c>
      <c r="H20" s="12">
        <v>4.3007910000000003</v>
      </c>
      <c r="I20" s="12">
        <v>1.358841</v>
      </c>
      <c r="J20" s="12">
        <v>0.35042699999999999</v>
      </c>
      <c r="K20" s="12">
        <v>0.15939</v>
      </c>
      <c r="L20" s="12">
        <v>4.2900000000000002E-4</v>
      </c>
      <c r="M20" s="12">
        <v>1.091046</v>
      </c>
      <c r="N20" s="13">
        <v>8.2998630000000002</v>
      </c>
      <c r="O20" s="12">
        <v>11.601908999999999</v>
      </c>
      <c r="P20" s="23">
        <f t="shared" si="0"/>
        <v>83.700474000000014</v>
      </c>
      <c r="Q20" s="24">
        <v>3.0455954716727396</v>
      </c>
    </row>
    <row r="21" spans="3:18" ht="24.75" customHeight="1" x14ac:dyDescent="0.25">
      <c r="C21" s="11" t="s">
        <v>34</v>
      </c>
      <c r="D21" s="25">
        <v>12.065899999999999</v>
      </c>
      <c r="E21" s="25">
        <v>19.138020000000001</v>
      </c>
      <c r="F21" s="13">
        <v>34.65748</v>
      </c>
      <c r="G21" s="12">
        <v>11.9603</v>
      </c>
      <c r="H21" s="12">
        <v>3.5373800000000002</v>
      </c>
      <c r="I21" s="12">
        <v>2.12432</v>
      </c>
      <c r="J21" s="12">
        <v>0.46354000000000001</v>
      </c>
      <c r="K21" s="12">
        <v>3.388E-2</v>
      </c>
      <c r="L21" s="12">
        <v>0</v>
      </c>
      <c r="M21" s="12">
        <v>0.89100000000000001</v>
      </c>
      <c r="N21" s="13">
        <v>12.05292</v>
      </c>
      <c r="O21" s="14">
        <v>11.1991</v>
      </c>
      <c r="P21" s="15">
        <f t="shared" si="0"/>
        <v>108.12384</v>
      </c>
      <c r="Q21" s="16">
        <v>1.927371409747604</v>
      </c>
    </row>
    <row r="22" spans="3:18" ht="24.75" customHeight="1" thickBot="1" x14ac:dyDescent="0.3">
      <c r="C22" s="30" t="s">
        <v>35</v>
      </c>
      <c r="D22" s="31">
        <f>SUM(D6:D21)</f>
        <v>538.53066801199975</v>
      </c>
      <c r="E22" s="31">
        <f t="shared" ref="E22:O22" si="1">SUM(E6:E21)</f>
        <v>658.6937529999999</v>
      </c>
      <c r="F22" s="31">
        <f t="shared" si="1"/>
        <v>1123.4388418340009</v>
      </c>
      <c r="G22" s="31">
        <f t="shared" si="1"/>
        <v>807.8879294190009</v>
      </c>
      <c r="H22" s="31">
        <f t="shared" si="1"/>
        <v>499.48274199999997</v>
      </c>
      <c r="I22" s="32">
        <f t="shared" si="1"/>
        <v>363.93734975295376</v>
      </c>
      <c r="J22" s="32">
        <f t="shared" si="1"/>
        <v>382.64194026200045</v>
      </c>
      <c r="K22" s="32">
        <f t="shared" si="1"/>
        <v>366.74383699999998</v>
      </c>
      <c r="L22" s="32">
        <f t="shared" si="1"/>
        <v>262.17670008599953</v>
      </c>
      <c r="M22" s="32">
        <f t="shared" si="1"/>
        <v>321.47064105200008</v>
      </c>
      <c r="N22" s="32">
        <f t="shared" si="1"/>
        <v>427.34921424699996</v>
      </c>
      <c r="O22" s="33">
        <f t="shared" si="1"/>
        <v>503.90877585499982</v>
      </c>
      <c r="P22" s="34">
        <f t="shared" si="0"/>
        <v>6256.262392519955</v>
      </c>
      <c r="Q22" s="35">
        <v>1.6443448537029313</v>
      </c>
      <c r="R22" s="36"/>
    </row>
    <row r="23" spans="3:18" ht="24.75" customHeight="1" x14ac:dyDescent="0.25">
      <c r="C23" s="5" t="s">
        <v>37</v>
      </c>
      <c r="D23" s="7">
        <v>258.60158455999988</v>
      </c>
      <c r="E23" s="6">
        <v>223.81346600000001</v>
      </c>
      <c r="F23" s="6">
        <v>119.93017277999995</v>
      </c>
      <c r="G23" s="6">
        <v>72.470361919999974</v>
      </c>
      <c r="H23" s="7">
        <v>222.19288299999999</v>
      </c>
      <c r="I23" s="7">
        <v>285.68178781999995</v>
      </c>
      <c r="J23" s="7">
        <v>325.1403935999997</v>
      </c>
      <c r="K23" s="7">
        <v>360.62353899999999</v>
      </c>
      <c r="L23" s="7">
        <v>267.35472939999994</v>
      </c>
      <c r="M23" s="7">
        <v>346.53734306000013</v>
      </c>
      <c r="N23" s="7">
        <v>301.94450220000044</v>
      </c>
      <c r="O23" s="8">
        <v>244.84261780000031</v>
      </c>
      <c r="P23" s="9">
        <f t="shared" si="0"/>
        <v>3029.1333811400004</v>
      </c>
      <c r="Q23" s="10">
        <v>0.9183071211396503</v>
      </c>
    </row>
    <row r="24" spans="3:18" ht="24.75" customHeight="1" x14ac:dyDescent="0.25">
      <c r="C24" s="11" t="s">
        <v>38</v>
      </c>
      <c r="D24" s="12">
        <v>213.85398630160012</v>
      </c>
      <c r="E24" s="13">
        <v>224.38824500000001</v>
      </c>
      <c r="F24" s="13">
        <v>205.14111708105</v>
      </c>
      <c r="G24" s="13">
        <v>124.14009151229988</v>
      </c>
      <c r="H24" s="12">
        <v>82.914506000000003</v>
      </c>
      <c r="I24" s="12">
        <v>175.36337858737531</v>
      </c>
      <c r="J24" s="12">
        <v>232.00436079317498</v>
      </c>
      <c r="K24" s="12">
        <v>288.75651900000003</v>
      </c>
      <c r="L24" s="12">
        <v>230.60924296604989</v>
      </c>
      <c r="M24" s="12">
        <v>228.62619248749999</v>
      </c>
      <c r="N24" s="12">
        <v>249.55126029067503</v>
      </c>
      <c r="O24" s="14">
        <v>259.73775048549999</v>
      </c>
      <c r="P24" s="15">
        <f t="shared" si="0"/>
        <v>2515.086650505225</v>
      </c>
      <c r="Q24" s="16">
        <v>0.96286767065273582</v>
      </c>
    </row>
    <row r="25" spans="3:18" ht="24.75" customHeight="1" x14ac:dyDescent="0.25">
      <c r="C25" s="17" t="s">
        <v>39</v>
      </c>
      <c r="D25" s="12">
        <v>179.14979999999935</v>
      </c>
      <c r="E25" s="19">
        <v>162.7782</v>
      </c>
      <c r="F25" s="19">
        <v>160.0712</v>
      </c>
      <c r="G25" s="20">
        <v>153.807999999999</v>
      </c>
      <c r="H25" s="19">
        <v>167.45599999999999</v>
      </c>
      <c r="I25" s="18">
        <v>142.23560000000006</v>
      </c>
      <c r="J25" s="19">
        <v>151.62939999999983</v>
      </c>
      <c r="K25" s="19">
        <v>177.85220000000001</v>
      </c>
      <c r="L25" s="19">
        <v>159.00540000000001</v>
      </c>
      <c r="M25" s="19">
        <v>46.045672727272148</v>
      </c>
      <c r="N25" s="19">
        <v>106.49399999999874</v>
      </c>
      <c r="O25" s="19">
        <v>158.35679999999962</v>
      </c>
      <c r="P25" s="37">
        <f t="shared" si="0"/>
        <v>1764.8822727272689</v>
      </c>
      <c r="Q25" s="38">
        <v>1.3735648968475525</v>
      </c>
    </row>
    <row r="26" spans="3:18" ht="24.75" customHeight="1" x14ac:dyDescent="0.25">
      <c r="C26" s="11" t="s">
        <v>40</v>
      </c>
      <c r="D26" s="19">
        <v>132.73320000000052</v>
      </c>
      <c r="E26" s="12">
        <v>123.18380000000001</v>
      </c>
      <c r="F26" s="12">
        <v>134.46780000000058</v>
      </c>
      <c r="G26" s="12">
        <v>137.39739999999966</v>
      </c>
      <c r="H26" s="12">
        <v>98.557400000000001</v>
      </c>
      <c r="I26" s="13">
        <v>144.07740000000038</v>
      </c>
      <c r="J26" s="12">
        <v>146.49280000000016</v>
      </c>
      <c r="K26" s="12">
        <v>12.641999999999999</v>
      </c>
      <c r="L26" s="12">
        <v>116.67540000000004</v>
      </c>
      <c r="M26" s="12">
        <v>157.55060000000051</v>
      </c>
      <c r="N26" s="12">
        <v>130.87100000000123</v>
      </c>
      <c r="O26" s="12">
        <v>149.8885999999992</v>
      </c>
      <c r="P26" s="23">
        <f t="shared" si="0"/>
        <v>1484.5374000000024</v>
      </c>
      <c r="Q26" s="24">
        <v>0.93618630577767381</v>
      </c>
    </row>
    <row r="27" spans="3:18" ht="24.75" customHeight="1" x14ac:dyDescent="0.25">
      <c r="C27" s="11" t="s">
        <v>41</v>
      </c>
      <c r="D27" s="39">
        <v>155.12616</v>
      </c>
      <c r="E27" s="12">
        <v>182.389152</v>
      </c>
      <c r="F27" s="12">
        <v>203.23372800000001</v>
      </c>
      <c r="G27" s="12">
        <v>42.885980000000004</v>
      </c>
      <c r="H27" s="12">
        <v>181.63341600000001</v>
      </c>
      <c r="I27" s="13">
        <v>196.267752</v>
      </c>
      <c r="J27" s="12">
        <v>202.12250399999999</v>
      </c>
      <c r="K27" s="12">
        <v>199.536</v>
      </c>
      <c r="L27" s="12">
        <v>178.28731199999999</v>
      </c>
      <c r="M27" s="12">
        <v>134.33532</v>
      </c>
      <c r="N27" s="12">
        <v>197.368368</v>
      </c>
      <c r="O27" s="12">
        <v>182.81515200000001</v>
      </c>
      <c r="P27" s="23">
        <f t="shared" si="0"/>
        <v>2056.0008439999997</v>
      </c>
      <c r="Q27" s="24">
        <v>1.0075518844657569</v>
      </c>
    </row>
    <row r="28" spans="3:18" ht="24.75" customHeight="1" thickBot="1" x14ac:dyDescent="0.3">
      <c r="C28" s="40" t="s">
        <v>42</v>
      </c>
      <c r="D28" s="41">
        <f t="shared" ref="D28:O28" si="2">SUM(D23:D27)</f>
        <v>939.46473086159995</v>
      </c>
      <c r="E28" s="41">
        <f t="shared" si="2"/>
        <v>916.552863</v>
      </c>
      <c r="F28" s="41">
        <f t="shared" si="2"/>
        <v>822.84401786105059</v>
      </c>
      <c r="G28" s="41">
        <f t="shared" si="2"/>
        <v>530.70183343229849</v>
      </c>
      <c r="H28" s="41">
        <f t="shared" si="2"/>
        <v>752.75420500000007</v>
      </c>
      <c r="I28" s="42">
        <f t="shared" si="2"/>
        <v>943.62591840737571</v>
      </c>
      <c r="J28" s="42">
        <f t="shared" si="2"/>
        <v>1057.3894583931747</v>
      </c>
      <c r="K28" s="42">
        <f t="shared" si="2"/>
        <v>1039.4102580000001</v>
      </c>
      <c r="L28" s="42">
        <f t="shared" si="2"/>
        <v>951.93208436604982</v>
      </c>
      <c r="M28" s="43">
        <f t="shared" si="2"/>
        <v>913.09512827477283</v>
      </c>
      <c r="N28" s="43">
        <f t="shared" si="2"/>
        <v>986.22913049067552</v>
      </c>
      <c r="O28" s="44">
        <f t="shared" si="2"/>
        <v>995.64092028549908</v>
      </c>
      <c r="P28" s="34">
        <f t="shared" si="0"/>
        <v>10849.640548372496</v>
      </c>
      <c r="Q28" s="35">
        <v>1.0025637253637663</v>
      </c>
      <c r="R28" s="36"/>
    </row>
    <row r="29" spans="3:18" ht="24.75" customHeight="1" x14ac:dyDescent="0.25">
      <c r="C29" s="45" t="s">
        <v>43</v>
      </c>
      <c r="D29" s="46">
        <v>0</v>
      </c>
      <c r="E29" s="47">
        <v>0</v>
      </c>
      <c r="F29" s="47">
        <v>5.1365819999999998</v>
      </c>
      <c r="G29" s="47">
        <v>11.378565</v>
      </c>
      <c r="H29" s="46">
        <v>5.8538699999999997</v>
      </c>
      <c r="I29" s="46">
        <v>12.887753999999999</v>
      </c>
      <c r="J29" s="46">
        <v>10.867659</v>
      </c>
      <c r="K29" s="46">
        <v>6.9980460000000004</v>
      </c>
      <c r="L29" s="46">
        <v>9.3482400000000005</v>
      </c>
      <c r="M29" s="46">
        <v>13.714899000000001</v>
      </c>
      <c r="N29" s="46">
        <v>13.598046</v>
      </c>
      <c r="O29" s="48">
        <v>13.713348</v>
      </c>
      <c r="P29" s="49">
        <f t="shared" si="0"/>
        <v>103.49700900000001</v>
      </c>
      <c r="Q29" s="10"/>
      <c r="R29" s="50"/>
    </row>
    <row r="30" spans="3:18" ht="24.75" customHeight="1" thickBot="1" x14ac:dyDescent="0.3">
      <c r="C30" s="30" t="s">
        <v>44</v>
      </c>
      <c r="D30" s="31">
        <f>D29</f>
        <v>0</v>
      </c>
      <c r="E30" s="31">
        <f t="shared" ref="E30:O30" si="3">E29</f>
        <v>0</v>
      </c>
      <c r="F30" s="31">
        <f t="shared" si="3"/>
        <v>5.1365819999999998</v>
      </c>
      <c r="G30" s="31">
        <f t="shared" si="3"/>
        <v>11.378565</v>
      </c>
      <c r="H30" s="31">
        <f t="shared" si="3"/>
        <v>5.8538699999999997</v>
      </c>
      <c r="I30" s="32">
        <f t="shared" si="3"/>
        <v>12.887753999999999</v>
      </c>
      <c r="J30" s="32">
        <f t="shared" si="3"/>
        <v>10.867659</v>
      </c>
      <c r="K30" s="32">
        <f t="shared" si="3"/>
        <v>6.9980460000000004</v>
      </c>
      <c r="L30" s="32">
        <f t="shared" si="3"/>
        <v>9.3482400000000005</v>
      </c>
      <c r="M30" s="32">
        <f t="shared" si="3"/>
        <v>13.714899000000001</v>
      </c>
      <c r="N30" s="32">
        <f t="shared" si="3"/>
        <v>13.598046</v>
      </c>
      <c r="O30" s="33">
        <f t="shared" si="3"/>
        <v>13.713348</v>
      </c>
      <c r="P30" s="34">
        <f t="shared" si="0"/>
        <v>103.49700900000001</v>
      </c>
      <c r="Q30" s="51"/>
      <c r="R30" s="50"/>
    </row>
    <row r="31" spans="3:18" ht="24.75" customHeight="1" thickBot="1" x14ac:dyDescent="0.3">
      <c r="C31" s="52" t="s">
        <v>2</v>
      </c>
      <c r="D31" s="53">
        <f>SUM(D22,D28,D30)</f>
        <v>1477.9953988735997</v>
      </c>
      <c r="E31" s="54">
        <f t="shared" ref="E31:O31" si="4">SUM(E22,E28,E30)</f>
        <v>1575.2466159999999</v>
      </c>
      <c r="F31" s="54">
        <f t="shared" si="4"/>
        <v>1951.4194416950515</v>
      </c>
      <c r="G31" s="54">
        <f t="shared" si="4"/>
        <v>1349.9683278512994</v>
      </c>
      <c r="H31" s="54">
        <f t="shared" si="4"/>
        <v>1258.090817</v>
      </c>
      <c r="I31" s="55">
        <f t="shared" si="4"/>
        <v>1320.4510221603296</v>
      </c>
      <c r="J31" s="55">
        <f t="shared" si="4"/>
        <v>1450.8990576551751</v>
      </c>
      <c r="K31" s="55">
        <f t="shared" si="4"/>
        <v>1413.152141</v>
      </c>
      <c r="L31" s="55">
        <f t="shared" si="4"/>
        <v>1223.4570244520494</v>
      </c>
      <c r="M31" s="55">
        <f t="shared" si="4"/>
        <v>1248.2806683267729</v>
      </c>
      <c r="N31" s="55">
        <f t="shared" si="4"/>
        <v>1427.1763907376755</v>
      </c>
      <c r="O31" s="56">
        <f t="shared" si="4"/>
        <v>1513.2630441404988</v>
      </c>
      <c r="P31" s="57">
        <f t="shared" si="0"/>
        <v>17209.399949892453</v>
      </c>
      <c r="Q31" s="58">
        <v>1.1765815439840319</v>
      </c>
    </row>
  </sheetData>
  <mergeCells count="16">
    <mergeCell ref="C1:Q1"/>
    <mergeCell ref="L4:L5"/>
    <mergeCell ref="M4:M5"/>
    <mergeCell ref="N4:N5"/>
    <mergeCell ref="O4:O5"/>
    <mergeCell ref="P4:P5"/>
    <mergeCell ref="Q4:Q5"/>
    <mergeCell ref="C3:C5"/>
    <mergeCell ref="D4:D5"/>
    <mergeCell ref="E4:E5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S23"/>
  <sheetViews>
    <sheetView topLeftCell="B1" workbookViewId="0">
      <selection activeCell="S6" sqref="S6"/>
    </sheetView>
  </sheetViews>
  <sheetFormatPr defaultRowHeight="12.75" x14ac:dyDescent="0.2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9" ht="15.75" x14ac:dyDescent="0.25">
      <c r="C1" s="342" t="s">
        <v>49</v>
      </c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2:19" ht="16.5" thickBot="1" x14ac:dyDescent="0.3">
      <c r="C2" s="59" t="s">
        <v>1</v>
      </c>
      <c r="D2" s="59"/>
      <c r="E2" s="59"/>
      <c r="F2" s="59"/>
      <c r="G2" s="59" t="s">
        <v>1</v>
      </c>
      <c r="H2" s="59"/>
      <c r="I2" s="59"/>
      <c r="J2" s="59"/>
      <c r="K2" s="59"/>
      <c r="L2" s="59"/>
      <c r="M2" s="59" t="s">
        <v>1</v>
      </c>
      <c r="N2" s="59"/>
      <c r="O2" s="59"/>
      <c r="P2" s="59" t="s">
        <v>1</v>
      </c>
      <c r="Q2" s="59"/>
    </row>
    <row r="3" spans="2:19" ht="24.75" customHeight="1" x14ac:dyDescent="0.2">
      <c r="C3" s="343" t="s">
        <v>50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2018</v>
      </c>
      <c r="Q3" s="4" t="str">
        <f>"2018/2017"</f>
        <v>2018/2017</v>
      </c>
    </row>
    <row r="4" spans="2:19" ht="24.75" customHeight="1" x14ac:dyDescent="0.25">
      <c r="C4" s="344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1"/>
      <c r="Q4" s="61"/>
    </row>
    <row r="5" spans="2:19" ht="24.75" customHeight="1" thickBot="1" x14ac:dyDescent="0.3">
      <c r="C5" s="345"/>
      <c r="D5" s="62" t="s">
        <v>15</v>
      </c>
      <c r="E5" s="63" t="s">
        <v>15</v>
      </c>
      <c r="F5" s="63" t="s">
        <v>15</v>
      </c>
      <c r="G5" s="63" t="s">
        <v>15</v>
      </c>
      <c r="H5" s="63" t="s">
        <v>15</v>
      </c>
      <c r="I5" s="63" t="s">
        <v>15</v>
      </c>
      <c r="J5" s="63" t="s">
        <v>15</v>
      </c>
      <c r="K5" s="63" t="s">
        <v>15</v>
      </c>
      <c r="L5" s="63" t="s">
        <v>15</v>
      </c>
      <c r="M5" s="63" t="s">
        <v>15</v>
      </c>
      <c r="N5" s="63" t="s">
        <v>15</v>
      </c>
      <c r="O5" s="63" t="s">
        <v>15</v>
      </c>
      <c r="P5" s="64" t="s">
        <v>15</v>
      </c>
      <c r="Q5" s="64" t="s">
        <v>16</v>
      </c>
    </row>
    <row r="6" spans="2:19" ht="24.75" customHeight="1" thickBot="1" x14ac:dyDescent="0.3">
      <c r="B6" s="65"/>
      <c r="C6" s="66" t="s">
        <v>51</v>
      </c>
      <c r="D6" s="67">
        <v>1130.6925799899689</v>
      </c>
      <c r="E6" s="67">
        <v>1057.282418</v>
      </c>
      <c r="F6" s="67">
        <v>1116.8881149241749</v>
      </c>
      <c r="G6" s="67">
        <v>939.13885225442459</v>
      </c>
      <c r="H6" s="67">
        <v>932.99088200000006</v>
      </c>
      <c r="I6" s="67">
        <v>916.90792358577471</v>
      </c>
      <c r="J6" s="67">
        <v>985.67529355856993</v>
      </c>
      <c r="K6" s="67">
        <v>1003.058945</v>
      </c>
      <c r="L6" s="67">
        <v>946.64643930647435</v>
      </c>
      <c r="M6" s="67">
        <v>1043.435393644869</v>
      </c>
      <c r="N6" s="67">
        <v>1060.1961763133625</v>
      </c>
      <c r="O6" s="67">
        <v>1197.9257725308432</v>
      </c>
      <c r="P6" s="67">
        <v>12330.838791108461</v>
      </c>
      <c r="Q6" s="327">
        <v>0.98332224095046261</v>
      </c>
      <c r="R6" s="36"/>
      <c r="S6" s="86"/>
    </row>
    <row r="7" spans="2:19" ht="24.75" customHeight="1" x14ac:dyDescent="0.25">
      <c r="B7" s="65"/>
      <c r="C7" s="68" t="s">
        <v>52</v>
      </c>
      <c r="D7" s="69">
        <v>387.66939176262508</v>
      </c>
      <c r="E7" s="69">
        <v>364.19865600000003</v>
      </c>
      <c r="F7" s="69">
        <v>381.62572385064976</v>
      </c>
      <c r="G7" s="69">
        <v>324.92566619037495</v>
      </c>
      <c r="H7" s="69">
        <v>328.27299499999998</v>
      </c>
      <c r="I7" s="69">
        <v>316.91731490786441</v>
      </c>
      <c r="J7" s="69">
        <v>326.76991512319506</v>
      </c>
      <c r="K7" s="69">
        <v>340.53258899999997</v>
      </c>
      <c r="L7" s="69">
        <v>326.12351319374994</v>
      </c>
      <c r="M7" s="69">
        <v>360.87242136570001</v>
      </c>
      <c r="N7" s="69">
        <v>367.83680479642504</v>
      </c>
      <c r="O7" s="69">
        <v>424.73288525112491</v>
      </c>
      <c r="P7" s="70">
        <v>4250.4778764417088</v>
      </c>
      <c r="Q7" s="71">
        <v>0.9899088324807932</v>
      </c>
    </row>
    <row r="8" spans="2:19" ht="24.75" customHeight="1" x14ac:dyDescent="0.25">
      <c r="B8" s="65"/>
      <c r="C8" s="72" t="s">
        <v>53</v>
      </c>
      <c r="D8" s="73">
        <v>47.082322013199999</v>
      </c>
      <c r="E8" s="73">
        <v>45.396605000000001</v>
      </c>
      <c r="F8" s="73">
        <v>50.922330412799994</v>
      </c>
      <c r="G8" s="73">
        <v>49.0569208402</v>
      </c>
      <c r="H8" s="73">
        <v>19.098369999999999</v>
      </c>
      <c r="I8" s="73">
        <v>19.133130394600002</v>
      </c>
      <c r="J8" s="73">
        <v>40.638955131199999</v>
      </c>
      <c r="K8" s="73">
        <v>37.713365000000003</v>
      </c>
      <c r="L8" s="73">
        <v>40.9100300108</v>
      </c>
      <c r="M8" s="73">
        <v>45.929312922400008</v>
      </c>
      <c r="N8" s="73">
        <v>45.232840068199998</v>
      </c>
      <c r="O8" s="73">
        <v>50.397486175200001</v>
      </c>
      <c r="P8" s="74">
        <v>491.51166796859997</v>
      </c>
      <c r="Q8" s="75">
        <v>0.40093706912300464</v>
      </c>
    </row>
    <row r="9" spans="2:19" ht="24.75" customHeight="1" x14ac:dyDescent="0.25">
      <c r="B9" s="65"/>
      <c r="C9" s="76" t="s">
        <v>54</v>
      </c>
      <c r="D9" s="77">
        <v>9.4363884999999996</v>
      </c>
      <c r="E9" s="77">
        <v>8.8595100000000002</v>
      </c>
      <c r="F9" s="77">
        <v>9.2053004999999999</v>
      </c>
      <c r="G9" s="77">
        <v>9.4280670000000004</v>
      </c>
      <c r="H9" s="77">
        <v>6.9091060000000004</v>
      </c>
      <c r="I9" s="77">
        <v>7.3049460000000002</v>
      </c>
      <c r="J9" s="77">
        <v>9.3215705</v>
      </c>
      <c r="K9" s="77">
        <v>9.6300989999999995</v>
      </c>
      <c r="L9" s="77">
        <v>8.2667640000000002</v>
      </c>
      <c r="M9" s="77">
        <v>7.9154020000000003</v>
      </c>
      <c r="N9" s="77">
        <v>6.5895720000000004</v>
      </c>
      <c r="O9" s="77">
        <v>7.2217750000000001</v>
      </c>
      <c r="P9" s="78">
        <v>100.08850049999999</v>
      </c>
      <c r="Q9" s="79">
        <v>0.96516361901972836</v>
      </c>
    </row>
    <row r="10" spans="2:19" ht="24.75" customHeight="1" thickBot="1" x14ac:dyDescent="0.3">
      <c r="B10" s="65"/>
      <c r="C10" s="66" t="s">
        <v>36</v>
      </c>
      <c r="D10" s="67">
        <v>444.18810227582509</v>
      </c>
      <c r="E10" s="67">
        <v>418.45477099999999</v>
      </c>
      <c r="F10" s="67">
        <v>441.75335476344981</v>
      </c>
      <c r="G10" s="67">
        <v>383.41065403057496</v>
      </c>
      <c r="H10" s="67">
        <v>354.28047099999998</v>
      </c>
      <c r="I10" s="67">
        <v>343.35539130246434</v>
      </c>
      <c r="J10" s="67">
        <v>376.73044075439509</v>
      </c>
      <c r="K10" s="67">
        <v>387.87605300000001</v>
      </c>
      <c r="L10" s="67">
        <v>375.30030720454999</v>
      </c>
      <c r="M10" s="67">
        <v>414.71713628809999</v>
      </c>
      <c r="N10" s="67">
        <v>419.65921686462502</v>
      </c>
      <c r="O10" s="67">
        <v>482.35214642632491</v>
      </c>
      <c r="P10" s="329">
        <v>4842.0780449103086</v>
      </c>
      <c r="Q10" s="328">
        <v>0.86105638684717845</v>
      </c>
    </row>
    <row r="11" spans="2:19" ht="24.75" customHeight="1" x14ac:dyDescent="0.25">
      <c r="B11" s="65"/>
      <c r="C11" s="76" t="s">
        <v>52</v>
      </c>
      <c r="D11" s="80">
        <v>368.60295392429987</v>
      </c>
      <c r="E11" s="80">
        <v>356.85703599999999</v>
      </c>
      <c r="F11" s="80">
        <v>376.51752280569991</v>
      </c>
      <c r="G11" s="80">
        <v>289.79261256099988</v>
      </c>
      <c r="H11" s="80">
        <v>295.73733700000003</v>
      </c>
      <c r="I11" s="80">
        <v>289.75065103963527</v>
      </c>
      <c r="J11" s="80">
        <v>310.16239531370002</v>
      </c>
      <c r="K11" s="80">
        <v>313.74423300000001</v>
      </c>
      <c r="L11" s="80">
        <v>300.85943120230024</v>
      </c>
      <c r="M11" s="80">
        <v>333.90195185330009</v>
      </c>
      <c r="N11" s="80">
        <v>350.32478612750003</v>
      </c>
      <c r="O11" s="80">
        <v>410.11122261829973</v>
      </c>
      <c r="P11" s="81">
        <v>3996.3621334457348</v>
      </c>
      <c r="Q11" s="82">
        <v>0.99008870150085093</v>
      </c>
    </row>
    <row r="12" spans="2:19" ht="24.75" customHeight="1" x14ac:dyDescent="0.25">
      <c r="B12" s="65"/>
      <c r="C12" s="76" t="s">
        <v>53</v>
      </c>
      <c r="D12" s="80">
        <v>37.145057000000001</v>
      </c>
      <c r="E12" s="80">
        <v>32.160612999999998</v>
      </c>
      <c r="F12" s="80">
        <v>37.034730000000003</v>
      </c>
      <c r="G12" s="80">
        <v>31.562987</v>
      </c>
      <c r="H12" s="80">
        <v>30.862203000000001</v>
      </c>
      <c r="I12" s="80">
        <v>33.234089399999988</v>
      </c>
      <c r="J12" s="80">
        <v>36.399389850000006</v>
      </c>
      <c r="K12" s="80">
        <v>37.082188000000002</v>
      </c>
      <c r="L12" s="80">
        <v>36.125771400000005</v>
      </c>
      <c r="M12" s="80">
        <v>37.503713550000001</v>
      </c>
      <c r="N12" s="80">
        <v>36.066594899999977</v>
      </c>
      <c r="O12" s="80">
        <v>36.318950250000007</v>
      </c>
      <c r="P12" s="83">
        <v>421.49628734999999</v>
      </c>
      <c r="Q12" s="84">
        <v>1.1245038029239438</v>
      </c>
    </row>
    <row r="13" spans="2:19" ht="24.75" customHeight="1" x14ac:dyDescent="0.25">
      <c r="B13" s="65"/>
      <c r="C13" s="76" t="s">
        <v>54</v>
      </c>
      <c r="D13" s="80">
        <v>1.8379753500000089</v>
      </c>
      <c r="E13" s="80">
        <v>0.73181499999999999</v>
      </c>
      <c r="F13" s="80">
        <v>0.75784724999999298</v>
      </c>
      <c r="G13" s="80">
        <v>1.8470796499999926</v>
      </c>
      <c r="H13" s="80">
        <v>1.8866160000000001</v>
      </c>
      <c r="I13" s="80">
        <v>1.0482836999999878</v>
      </c>
      <c r="J13" s="80">
        <v>0.78535999999999395</v>
      </c>
      <c r="K13" s="80">
        <v>1.3228569999999999</v>
      </c>
      <c r="L13" s="80">
        <v>1.2562641499999823</v>
      </c>
      <c r="M13" s="80">
        <v>1.9041612499999987</v>
      </c>
      <c r="N13" s="80">
        <v>2.0370944000000026</v>
      </c>
      <c r="O13" s="80">
        <v>1.436740500000006</v>
      </c>
      <c r="P13" s="83">
        <v>16.852094249999965</v>
      </c>
      <c r="Q13" s="84">
        <v>0.83724973852486728</v>
      </c>
    </row>
    <row r="14" spans="2:19" ht="24.75" customHeight="1" thickBot="1" x14ac:dyDescent="0.3">
      <c r="B14" s="65"/>
      <c r="C14" s="66" t="s">
        <v>20</v>
      </c>
      <c r="D14" s="67">
        <v>407.5859862742999</v>
      </c>
      <c r="E14" s="67">
        <v>389.74946399999999</v>
      </c>
      <c r="F14" s="67">
        <v>414.31010005569988</v>
      </c>
      <c r="G14" s="67">
        <v>323.20267921099986</v>
      </c>
      <c r="H14" s="67">
        <v>328.48615599999999</v>
      </c>
      <c r="I14" s="67">
        <v>324.03302413963524</v>
      </c>
      <c r="J14" s="67">
        <v>347.34714516370002</v>
      </c>
      <c r="K14" s="67">
        <v>352.14927799999998</v>
      </c>
      <c r="L14" s="67">
        <v>338.24146675230025</v>
      </c>
      <c r="M14" s="67">
        <v>373.30982665330009</v>
      </c>
      <c r="N14" s="67">
        <v>388.42847542750002</v>
      </c>
      <c r="O14" s="67">
        <v>447.86691336829972</v>
      </c>
      <c r="P14" s="67">
        <v>4434.7105150457346</v>
      </c>
      <c r="Q14" s="328">
        <v>1.0007641344190301</v>
      </c>
    </row>
    <row r="15" spans="2:19" ht="24.75" customHeight="1" x14ac:dyDescent="0.25">
      <c r="B15" s="65"/>
      <c r="C15" s="76" t="s">
        <v>52</v>
      </c>
      <c r="D15" s="80">
        <v>128.22264421904376</v>
      </c>
      <c r="E15" s="80">
        <v>119.77999800000001</v>
      </c>
      <c r="F15" s="80">
        <v>124.48817756882499</v>
      </c>
      <c r="G15" s="80">
        <v>99.148866809400005</v>
      </c>
      <c r="H15" s="80">
        <v>103.245431</v>
      </c>
      <c r="I15" s="80">
        <v>113.06040353792498</v>
      </c>
      <c r="J15" s="80">
        <v>128.22291786967503</v>
      </c>
      <c r="K15" s="80">
        <v>133.524677</v>
      </c>
      <c r="L15" s="80">
        <v>105.22264773062386</v>
      </c>
      <c r="M15" s="80">
        <v>110.1231592558688</v>
      </c>
      <c r="N15" s="80">
        <v>114.93466391763748</v>
      </c>
      <c r="O15" s="80">
        <v>138.01686481681875</v>
      </c>
      <c r="P15" s="83">
        <v>1417.9904517258178</v>
      </c>
      <c r="Q15" s="84">
        <v>1.0187033279682878</v>
      </c>
    </row>
    <row r="16" spans="2:19" ht="24.75" customHeight="1" x14ac:dyDescent="0.25">
      <c r="B16" s="65"/>
      <c r="C16" s="76" t="s">
        <v>53</v>
      </c>
      <c r="D16" s="80">
        <v>0.360844</v>
      </c>
      <c r="E16" s="80">
        <v>0.34064800000000001</v>
      </c>
      <c r="F16" s="80">
        <v>0.27376800000000001</v>
      </c>
      <c r="G16" s="80">
        <v>0.37890600000000002</v>
      </c>
      <c r="H16" s="80">
        <v>0.35032799999999997</v>
      </c>
      <c r="I16" s="80">
        <v>0.35032799999999997</v>
      </c>
      <c r="J16" s="80">
        <v>0.36951200000000001</v>
      </c>
      <c r="K16" s="80">
        <v>0.31231199999999998</v>
      </c>
      <c r="L16" s="80">
        <v>0.32555600000000001</v>
      </c>
      <c r="M16" s="80">
        <v>0.40977200000000003</v>
      </c>
      <c r="N16" s="80">
        <v>0.34720400000000001</v>
      </c>
      <c r="O16" s="80">
        <v>0.38315199999999999</v>
      </c>
      <c r="P16" s="83">
        <v>4.2023299999999999</v>
      </c>
      <c r="Q16" s="84">
        <v>1.2446649768354108</v>
      </c>
    </row>
    <row r="17" spans="2:17" ht="24.75" customHeight="1" x14ac:dyDescent="0.25">
      <c r="B17" s="65"/>
      <c r="C17" s="76" t="s">
        <v>54</v>
      </c>
      <c r="D17" s="80">
        <v>0.49667</v>
      </c>
      <c r="E17" s="80">
        <v>0.43025000000000002</v>
      </c>
      <c r="F17" s="80">
        <v>0.31351000000000001</v>
      </c>
      <c r="G17" s="80">
        <v>0.54574699999999998</v>
      </c>
      <c r="H17" s="80">
        <v>0.60813099999999998</v>
      </c>
      <c r="I17" s="80">
        <v>0.70683710000000011</v>
      </c>
      <c r="J17" s="80">
        <v>0.86667680000000002</v>
      </c>
      <c r="K17" s="80">
        <v>1.0759270000000001</v>
      </c>
      <c r="L17" s="80">
        <v>0.71603330000000009</v>
      </c>
      <c r="M17" s="80">
        <v>0.68673779999999984</v>
      </c>
      <c r="N17" s="80">
        <v>0.55744899999999997</v>
      </c>
      <c r="O17" s="80">
        <v>0.70838800000000002</v>
      </c>
      <c r="P17" s="83">
        <v>7.7123569999999999</v>
      </c>
      <c r="Q17" s="84">
        <v>0.94858218987035403</v>
      </c>
    </row>
    <row r="18" spans="2:17" ht="24.75" customHeight="1" x14ac:dyDescent="0.25">
      <c r="B18" s="65"/>
      <c r="C18" s="76" t="s">
        <v>55</v>
      </c>
      <c r="D18" s="80">
        <v>17.145198000000001</v>
      </c>
      <c r="E18" s="80">
        <v>8.3938469999999992</v>
      </c>
      <c r="F18" s="80">
        <v>2.7244980000000001</v>
      </c>
      <c r="G18" s="80">
        <v>4.8939240000000002</v>
      </c>
      <c r="H18" s="80">
        <v>17.436845999999999</v>
      </c>
      <c r="I18" s="80">
        <v>12.152784</v>
      </c>
      <c r="J18" s="80">
        <v>3.5034510000000001</v>
      </c>
      <c r="K18" s="80">
        <v>1.005333</v>
      </c>
      <c r="L18" s="80">
        <v>6.0039210000000001</v>
      </c>
      <c r="M18" s="80">
        <v>24.438897000000001</v>
      </c>
      <c r="N18" s="80">
        <v>24.151218</v>
      </c>
      <c r="O18" s="80">
        <v>15.584645999999999</v>
      </c>
      <c r="P18" s="83">
        <v>137.434563</v>
      </c>
      <c r="Q18" s="84">
        <v>0.51644947442441891</v>
      </c>
    </row>
    <row r="19" spans="2:17" ht="24.75" customHeight="1" thickBot="1" x14ac:dyDescent="0.3">
      <c r="B19" s="65"/>
      <c r="C19" s="66" t="s">
        <v>27</v>
      </c>
      <c r="D19" s="67">
        <v>146.22535621904373</v>
      </c>
      <c r="E19" s="67">
        <v>128.94474299999999</v>
      </c>
      <c r="F19" s="67">
        <v>127.79995356882499</v>
      </c>
      <c r="G19" s="67">
        <v>104.96744380940001</v>
      </c>
      <c r="H19" s="67">
        <v>121.640736</v>
      </c>
      <c r="I19" s="67">
        <v>126.27035263792499</v>
      </c>
      <c r="J19" s="67">
        <v>132.96255766967502</v>
      </c>
      <c r="K19" s="67">
        <v>135.918249</v>
      </c>
      <c r="L19" s="67">
        <v>112.26815803062385</v>
      </c>
      <c r="M19" s="67">
        <v>135.65856605586882</v>
      </c>
      <c r="N19" s="67">
        <v>139.99053491763746</v>
      </c>
      <c r="O19" s="67">
        <v>154.69305081681875</v>
      </c>
      <c r="P19" s="67">
        <v>1567.3397017258176</v>
      </c>
      <c r="Q19" s="328">
        <v>0.93876445856078994</v>
      </c>
    </row>
    <row r="20" spans="2:17" ht="24.75" customHeight="1" x14ac:dyDescent="0.25">
      <c r="B20" s="65"/>
      <c r="C20" s="76" t="s">
        <v>52</v>
      </c>
      <c r="D20" s="80">
        <v>0</v>
      </c>
      <c r="E20" s="80">
        <v>0</v>
      </c>
      <c r="F20" s="80">
        <v>0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v>0</v>
      </c>
      <c r="P20" s="83">
        <v>0</v>
      </c>
      <c r="Q20" s="84"/>
    </row>
    <row r="21" spans="2:17" ht="24.75" customHeight="1" x14ac:dyDescent="0.25">
      <c r="B21" s="65"/>
      <c r="C21" s="76" t="s">
        <v>53</v>
      </c>
      <c r="D21" s="80">
        <v>132.69313522079995</v>
      </c>
      <c r="E21" s="80">
        <v>120.13343999999999</v>
      </c>
      <c r="F21" s="80">
        <v>133.0247065362002</v>
      </c>
      <c r="G21" s="80">
        <v>127.5580752034499</v>
      </c>
      <c r="H21" s="80">
        <v>128.583519</v>
      </c>
      <c r="I21" s="80">
        <v>123.2491555057501</v>
      </c>
      <c r="J21" s="80">
        <v>128.63514997079983</v>
      </c>
      <c r="K21" s="80">
        <v>127.115365</v>
      </c>
      <c r="L21" s="80">
        <v>120.83650731900008</v>
      </c>
      <c r="M21" s="80">
        <v>119.74986464760006</v>
      </c>
      <c r="N21" s="80">
        <v>112.11794910359987</v>
      </c>
      <c r="O21" s="80">
        <v>113.01366191940004</v>
      </c>
      <c r="P21" s="83">
        <v>1486.7105294265998</v>
      </c>
      <c r="Q21" s="84"/>
    </row>
    <row r="22" spans="2:17" ht="24.75" customHeight="1" x14ac:dyDescent="0.25">
      <c r="B22" s="65"/>
      <c r="C22" s="76" t="s">
        <v>54</v>
      </c>
      <c r="D22" s="80">
        <v>0</v>
      </c>
      <c r="E22" s="80">
        <v>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v>0</v>
      </c>
      <c r="P22" s="83">
        <v>0</v>
      </c>
      <c r="Q22" s="84"/>
    </row>
    <row r="23" spans="2:17" ht="24.75" customHeight="1" thickBot="1" x14ac:dyDescent="0.3">
      <c r="B23" s="65"/>
      <c r="C23" s="66" t="s">
        <v>56</v>
      </c>
      <c r="D23" s="67">
        <v>132.69313522079995</v>
      </c>
      <c r="E23" s="67">
        <v>120.13343999999999</v>
      </c>
      <c r="F23" s="67">
        <v>133.0247065362002</v>
      </c>
      <c r="G23" s="67">
        <v>127.5580752034499</v>
      </c>
      <c r="H23" s="67">
        <v>128.583519</v>
      </c>
      <c r="I23" s="67">
        <v>123.2491555057501</v>
      </c>
      <c r="J23" s="67">
        <v>128.63514997079983</v>
      </c>
      <c r="K23" s="67">
        <v>127.115365</v>
      </c>
      <c r="L23" s="67">
        <v>120.83650731900008</v>
      </c>
      <c r="M23" s="67">
        <v>119.74986464760006</v>
      </c>
      <c r="N23" s="67">
        <v>112.11794910359987</v>
      </c>
      <c r="O23" s="67">
        <v>113.01366191940004</v>
      </c>
      <c r="P23" s="67">
        <v>1486.7105294265998</v>
      </c>
      <c r="Q23" s="85"/>
    </row>
  </sheetData>
  <mergeCells count="2">
    <mergeCell ref="C1:Q1"/>
    <mergeCell ref="C3:C5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F24"/>
  <sheetViews>
    <sheetView zoomScale="75" zoomScaleNormal="75" zoomScaleSheetLayoutView="50" workbookViewId="0">
      <selection activeCell="R1" sqref="R1:R1048576"/>
    </sheetView>
  </sheetViews>
  <sheetFormatPr defaultColWidth="12.7109375" defaultRowHeight="15.75" x14ac:dyDescent="0.25"/>
  <cols>
    <col min="1" max="1" width="3.85546875" style="87" customWidth="1"/>
    <col min="2" max="2" width="5.5703125" style="88" customWidth="1"/>
    <col min="3" max="3" width="28.140625" style="87" customWidth="1"/>
    <col min="4" max="16" width="14" style="87" customWidth="1"/>
    <col min="17" max="17" width="3.85546875" style="87" customWidth="1"/>
    <col min="18" max="19" width="12.7109375" style="87"/>
    <col min="20" max="20" width="17.140625" style="87" customWidth="1"/>
    <col min="21" max="21" width="8.85546875" style="87" customWidth="1"/>
    <col min="22" max="22" width="12.7109375" style="87"/>
    <col min="23" max="23" width="14.85546875" style="87" customWidth="1"/>
    <col min="24" max="27" width="22.42578125" style="87" customWidth="1"/>
    <col min="28" max="28" width="25.28515625" style="87" customWidth="1"/>
    <col min="29" max="29" width="6.28515625" style="87" customWidth="1"/>
    <col min="30" max="16384" width="12.7109375" style="87"/>
  </cols>
  <sheetData>
    <row r="1" spans="1:32" ht="13.5" customHeight="1" x14ac:dyDescent="0.25">
      <c r="C1" s="87" t="s">
        <v>1</v>
      </c>
      <c r="D1" s="87" t="s">
        <v>1</v>
      </c>
      <c r="E1" s="89" t="s">
        <v>1</v>
      </c>
      <c r="F1" s="89"/>
      <c r="G1" s="89"/>
      <c r="H1" s="90" t="s">
        <v>1</v>
      </c>
      <c r="I1" s="90"/>
      <c r="J1" s="90"/>
      <c r="K1" s="90"/>
      <c r="L1" s="90"/>
      <c r="M1" s="90"/>
      <c r="N1" s="90"/>
      <c r="O1" s="90"/>
      <c r="P1" s="87" t="s">
        <v>1</v>
      </c>
    </row>
    <row r="2" spans="1:32" ht="18.75" x14ac:dyDescent="0.3">
      <c r="B2" s="350" t="s">
        <v>59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V2" s="351"/>
      <c r="W2" s="351"/>
      <c r="X2" s="351"/>
      <c r="Y2" s="351"/>
      <c r="Z2" s="351"/>
      <c r="AA2" s="351"/>
      <c r="AB2" s="351"/>
    </row>
    <row r="3" spans="1:32" ht="25.5" customHeight="1" thickBot="1" x14ac:dyDescent="0.3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V3" s="93"/>
      <c r="W3" s="93"/>
      <c r="X3" s="93"/>
      <c r="Y3" s="93"/>
      <c r="Z3" s="93"/>
      <c r="AA3" s="93"/>
      <c r="AB3" s="93"/>
    </row>
    <row r="4" spans="1:32" ht="24.75" customHeight="1" x14ac:dyDescent="0.25">
      <c r="A4" s="94"/>
      <c r="B4" s="352" t="s">
        <v>60</v>
      </c>
      <c r="C4" s="353"/>
      <c r="D4" s="95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5" t="s">
        <v>8</v>
      </c>
      <c r="J4" s="95" t="s">
        <v>9</v>
      </c>
      <c r="K4" s="95" t="s">
        <v>10</v>
      </c>
      <c r="L4" s="95" t="s">
        <v>11</v>
      </c>
      <c r="M4" s="95" t="s">
        <v>12</v>
      </c>
      <c r="N4" s="97" t="s">
        <v>13</v>
      </c>
      <c r="O4" s="95" t="s">
        <v>14</v>
      </c>
      <c r="P4" s="98">
        <v>2018</v>
      </c>
      <c r="V4" s="356"/>
      <c r="W4" s="356"/>
      <c r="X4" s="99"/>
      <c r="Y4" s="99"/>
      <c r="Z4" s="99"/>
      <c r="AA4" s="99"/>
      <c r="AB4" s="100"/>
    </row>
    <row r="5" spans="1:32" ht="24.75" customHeight="1" thickBot="1" x14ac:dyDescent="0.3">
      <c r="A5" s="94"/>
      <c r="B5" s="354"/>
      <c r="C5" s="355"/>
      <c r="D5" s="101" t="s">
        <v>15</v>
      </c>
      <c r="E5" s="101" t="s">
        <v>15</v>
      </c>
      <c r="F5" s="101" t="s">
        <v>15</v>
      </c>
      <c r="G5" s="101" t="s">
        <v>15</v>
      </c>
      <c r="H5" s="101" t="s">
        <v>15</v>
      </c>
      <c r="I5" s="101" t="s">
        <v>15</v>
      </c>
      <c r="J5" s="101" t="s">
        <v>15</v>
      </c>
      <c r="K5" s="101" t="s">
        <v>15</v>
      </c>
      <c r="L5" s="101" t="s">
        <v>15</v>
      </c>
      <c r="M5" s="101" t="s">
        <v>15</v>
      </c>
      <c r="N5" s="101" t="s">
        <v>15</v>
      </c>
      <c r="O5" s="101" t="s">
        <v>15</v>
      </c>
      <c r="P5" s="102" t="s">
        <v>15</v>
      </c>
      <c r="Q5" s="103"/>
      <c r="V5" s="356"/>
      <c r="W5" s="356"/>
      <c r="X5" s="104"/>
      <c r="Y5" s="104"/>
      <c r="Z5" s="104"/>
      <c r="AA5" s="104"/>
      <c r="AB5" s="104"/>
    </row>
    <row r="6" spans="1:32" ht="24.75" customHeight="1" x14ac:dyDescent="0.25">
      <c r="A6" s="94"/>
      <c r="B6" s="105"/>
      <c r="C6" s="106" t="s">
        <v>61</v>
      </c>
      <c r="D6" s="107">
        <v>112.19</v>
      </c>
      <c r="E6" s="108">
        <v>31.242000000000001</v>
      </c>
      <c r="F6" s="108">
        <v>40.616999999999997</v>
      </c>
      <c r="G6" s="108">
        <v>38.104999999999997</v>
      </c>
      <c r="H6" s="108">
        <v>67.86</v>
      </c>
      <c r="I6" s="108">
        <v>69.313999999999993</v>
      </c>
      <c r="J6" s="108">
        <v>81.012</v>
      </c>
      <c r="K6" s="108">
        <v>42.572000000000003</v>
      </c>
      <c r="L6" s="108">
        <v>68.078999999999994</v>
      </c>
      <c r="M6" s="108">
        <v>117.39700000000001</v>
      </c>
      <c r="N6" s="108">
        <v>191.46600000000001</v>
      </c>
      <c r="O6" s="108">
        <v>351.291</v>
      </c>
      <c r="P6" s="109">
        <v>1211.145</v>
      </c>
      <c r="Q6" s="87" t="s">
        <v>1</v>
      </c>
      <c r="U6" s="93"/>
      <c r="V6" s="349"/>
      <c r="W6" s="349"/>
      <c r="X6" s="111"/>
      <c r="Y6" s="111"/>
      <c r="Z6" s="111"/>
      <c r="AA6" s="111"/>
      <c r="AB6" s="111"/>
      <c r="AE6" s="87" t="s">
        <v>1</v>
      </c>
    </row>
    <row r="7" spans="1:32" ht="24.75" customHeight="1" x14ac:dyDescent="0.25">
      <c r="A7" s="94" t="s">
        <v>1</v>
      </c>
      <c r="B7" s="112"/>
      <c r="C7" s="113" t="s">
        <v>62</v>
      </c>
      <c r="D7" s="114">
        <v>134.959</v>
      </c>
      <c r="E7" s="115">
        <v>149.89699999999999</v>
      </c>
      <c r="F7" s="115">
        <v>183.82300000000001</v>
      </c>
      <c r="G7" s="115">
        <v>264.00799999999998</v>
      </c>
      <c r="H7" s="115">
        <v>161.79</v>
      </c>
      <c r="I7" s="115">
        <v>290.49900000000002</v>
      </c>
      <c r="J7" s="115">
        <v>235.81299999999999</v>
      </c>
      <c r="K7" s="115">
        <v>281.94200000000001</v>
      </c>
      <c r="L7" s="115">
        <v>182.601</v>
      </c>
      <c r="M7" s="115">
        <v>222.71799999999999</v>
      </c>
      <c r="N7" s="115">
        <v>141.17500000000001</v>
      </c>
      <c r="O7" s="115">
        <v>87.906999999999996</v>
      </c>
      <c r="P7" s="116">
        <v>2337.1320000000001</v>
      </c>
      <c r="T7" s="110"/>
      <c r="U7" s="93"/>
      <c r="V7" s="349"/>
      <c r="W7" s="349"/>
      <c r="X7" s="111"/>
      <c r="Y7" s="111"/>
      <c r="Z7" s="111"/>
      <c r="AA7" s="111"/>
      <c r="AB7" s="111"/>
      <c r="AD7" s="87" t="s">
        <v>1</v>
      </c>
    </row>
    <row r="8" spans="1:32" ht="24.75" customHeight="1" x14ac:dyDescent="0.25">
      <c r="A8" s="94"/>
      <c r="B8" s="117"/>
      <c r="C8" s="113" t="s">
        <v>63</v>
      </c>
      <c r="D8" s="114">
        <v>75.335999999999999</v>
      </c>
      <c r="E8" s="115">
        <v>154.089</v>
      </c>
      <c r="F8" s="115">
        <v>211.39</v>
      </c>
      <c r="G8" s="115">
        <v>203.52</v>
      </c>
      <c r="H8" s="115">
        <v>155.31800000000001</v>
      </c>
      <c r="I8" s="115">
        <v>71.625</v>
      </c>
      <c r="J8" s="115">
        <v>62.613</v>
      </c>
      <c r="K8" s="115">
        <v>43.588999999999999</v>
      </c>
      <c r="L8" s="115">
        <v>99.334999999999994</v>
      </c>
      <c r="M8" s="115">
        <v>57.1</v>
      </c>
      <c r="N8" s="115">
        <v>78.741</v>
      </c>
      <c r="O8" s="115">
        <v>55.536000000000001</v>
      </c>
      <c r="P8" s="116">
        <v>1268.192</v>
      </c>
      <c r="U8" s="93"/>
      <c r="V8" s="349"/>
      <c r="W8" s="349"/>
      <c r="X8" s="111"/>
      <c r="Y8" s="111"/>
      <c r="Z8" s="111"/>
      <c r="AA8" s="111"/>
      <c r="AB8" s="111"/>
    </row>
    <row r="9" spans="1:32" ht="24.75" customHeight="1" thickBot="1" x14ac:dyDescent="0.3">
      <c r="A9" s="94"/>
      <c r="B9" s="118" t="s">
        <v>64</v>
      </c>
      <c r="C9" s="119" t="s">
        <v>65</v>
      </c>
      <c r="D9" s="120">
        <v>322.48500000000001</v>
      </c>
      <c r="E9" s="121">
        <v>337.28199999999998</v>
      </c>
      <c r="F9" s="121">
        <v>437.71499999999997</v>
      </c>
      <c r="G9" s="121">
        <v>507.79300000000001</v>
      </c>
      <c r="H9" s="121">
        <v>384.96800000000002</v>
      </c>
      <c r="I9" s="121">
        <v>431.43799999999999</v>
      </c>
      <c r="J9" s="120">
        <v>379.91800000000001</v>
      </c>
      <c r="K9" s="120">
        <v>368.10300000000001</v>
      </c>
      <c r="L9" s="120">
        <v>350.01499999999999</v>
      </c>
      <c r="M9" s="120">
        <v>397.21499999999997</v>
      </c>
      <c r="N9" s="120">
        <v>412.10199999999998</v>
      </c>
      <c r="O9" s="120">
        <v>494.73399999999998</v>
      </c>
      <c r="P9" s="122">
        <v>4823.768</v>
      </c>
      <c r="V9" s="348"/>
      <c r="W9" s="348"/>
      <c r="X9" s="123"/>
      <c r="Y9" s="123"/>
      <c r="Z9" s="123"/>
      <c r="AA9" s="123"/>
      <c r="AB9" s="123"/>
      <c r="AD9" s="87" t="s">
        <v>1</v>
      </c>
      <c r="AF9" s="87" t="s">
        <v>1</v>
      </c>
    </row>
    <row r="10" spans="1:32" ht="24.75" customHeight="1" x14ac:dyDescent="0.25">
      <c r="A10" s="94"/>
      <c r="B10" s="105"/>
      <c r="C10" s="106" t="s">
        <v>66</v>
      </c>
      <c r="D10" s="107">
        <v>299.66699999999997</v>
      </c>
      <c r="E10" s="108">
        <v>522.73400000000004</v>
      </c>
      <c r="F10" s="108">
        <v>668.14</v>
      </c>
      <c r="G10" s="108">
        <v>572.94200000000001</v>
      </c>
      <c r="H10" s="108">
        <v>429.024</v>
      </c>
      <c r="I10" s="108">
        <v>452.161</v>
      </c>
      <c r="J10" s="108">
        <v>451.37299999999999</v>
      </c>
      <c r="K10" s="108">
        <v>461.661</v>
      </c>
      <c r="L10" s="108">
        <v>367.16800000000001</v>
      </c>
      <c r="M10" s="108">
        <v>328.98599999999999</v>
      </c>
      <c r="N10" s="108">
        <v>335.53199999999998</v>
      </c>
      <c r="O10" s="108">
        <v>271.279</v>
      </c>
      <c r="P10" s="109">
        <v>5160.6670000000004</v>
      </c>
      <c r="U10" s="93"/>
      <c r="V10" s="357"/>
      <c r="W10" s="357"/>
      <c r="X10" s="123"/>
      <c r="Y10" s="123"/>
      <c r="Z10" s="123"/>
      <c r="AA10" s="123"/>
      <c r="AB10" s="123"/>
      <c r="AD10" s="87" t="s">
        <v>1</v>
      </c>
    </row>
    <row r="11" spans="1:32" ht="24.75" customHeight="1" x14ac:dyDescent="0.25">
      <c r="A11" s="94"/>
      <c r="B11" s="112"/>
      <c r="C11" s="113" t="s">
        <v>67</v>
      </c>
      <c r="D11" s="114">
        <v>292.19900000000001</v>
      </c>
      <c r="E11" s="115">
        <v>272.51100000000002</v>
      </c>
      <c r="F11" s="115">
        <v>459.43</v>
      </c>
      <c r="G11" s="115">
        <v>315.16300000000001</v>
      </c>
      <c r="H11" s="115">
        <v>218.58099999999999</v>
      </c>
      <c r="I11" s="115">
        <v>276.33499999999998</v>
      </c>
      <c r="J11" s="115">
        <v>246.04300000000001</v>
      </c>
      <c r="K11" s="115">
        <v>203.13200000000001</v>
      </c>
      <c r="L11" s="115">
        <v>137.00200000000001</v>
      </c>
      <c r="M11" s="115">
        <v>137.30799999999999</v>
      </c>
      <c r="N11" s="115">
        <v>236.364</v>
      </c>
      <c r="O11" s="115">
        <v>322.14800000000002</v>
      </c>
      <c r="P11" s="116">
        <v>3116.2159999999999</v>
      </c>
      <c r="Q11" s="87" t="s">
        <v>1</v>
      </c>
      <c r="U11" s="93"/>
      <c r="V11" s="357"/>
      <c r="W11" s="357"/>
      <c r="X11" s="123"/>
      <c r="Y11" s="123"/>
      <c r="Z11" s="123"/>
      <c r="AA11" s="123"/>
      <c r="AB11" s="123"/>
    </row>
    <row r="12" spans="1:32" ht="24.75" customHeight="1" x14ac:dyDescent="0.25">
      <c r="A12" s="94"/>
      <c r="B12" s="117"/>
      <c r="C12" s="113" t="s">
        <v>68</v>
      </c>
      <c r="D12" s="114">
        <v>65.447999999999993</v>
      </c>
      <c r="E12" s="115">
        <v>33.369999999999997</v>
      </c>
      <c r="F12" s="115">
        <v>112.36</v>
      </c>
      <c r="G12" s="115">
        <v>20.681999999999999</v>
      </c>
      <c r="H12" s="115">
        <v>46.661999999999999</v>
      </c>
      <c r="I12" s="115">
        <v>89.77</v>
      </c>
      <c r="J12" s="115">
        <v>124.252</v>
      </c>
      <c r="K12" s="115">
        <v>85.337999999999994</v>
      </c>
      <c r="L12" s="115">
        <v>95.36</v>
      </c>
      <c r="M12" s="115">
        <v>108.54300000000001</v>
      </c>
      <c r="N12" s="115">
        <v>183.25</v>
      </c>
      <c r="O12" s="115">
        <v>189.05699999999999</v>
      </c>
      <c r="P12" s="116">
        <v>1154.0920000000001</v>
      </c>
      <c r="U12" s="93"/>
      <c r="V12" s="357"/>
      <c r="W12" s="357"/>
      <c r="X12" s="123"/>
      <c r="Y12" s="123"/>
      <c r="Z12" s="123"/>
      <c r="AA12" s="123"/>
      <c r="AB12" s="123"/>
    </row>
    <row r="13" spans="1:32" ht="24.75" customHeight="1" thickBot="1" x14ac:dyDescent="0.3">
      <c r="A13" s="94"/>
      <c r="B13" s="124" t="s">
        <v>69</v>
      </c>
      <c r="C13" s="125" t="s">
        <v>70</v>
      </c>
      <c r="D13" s="126">
        <v>657.31399999999996</v>
      </c>
      <c r="E13" s="127">
        <v>828.61500000000001</v>
      </c>
      <c r="F13" s="127">
        <v>1239.93</v>
      </c>
      <c r="G13" s="127">
        <v>908.78700000000003</v>
      </c>
      <c r="H13" s="127">
        <v>694.26700000000005</v>
      </c>
      <c r="I13" s="127">
        <v>818.26599999999996</v>
      </c>
      <c r="J13" s="126">
        <v>821.66800000000001</v>
      </c>
      <c r="K13" s="126">
        <v>750.13099999999997</v>
      </c>
      <c r="L13" s="126">
        <v>599.53</v>
      </c>
      <c r="M13" s="126">
        <v>574.83699999999999</v>
      </c>
      <c r="N13" s="126">
        <v>755.14599999999996</v>
      </c>
      <c r="O13" s="126">
        <v>782.48400000000004</v>
      </c>
      <c r="P13" s="128">
        <v>9430.9750000000004</v>
      </c>
      <c r="V13" s="348"/>
      <c r="W13" s="348"/>
      <c r="X13" s="123"/>
      <c r="Y13" s="123"/>
      <c r="Z13" s="123"/>
      <c r="AA13" s="123"/>
      <c r="AB13" s="123"/>
    </row>
    <row r="14" spans="1:32" ht="24.75" customHeight="1" thickBot="1" x14ac:dyDescent="0.3">
      <c r="A14" s="94"/>
      <c r="B14" s="129" t="s">
        <v>71</v>
      </c>
      <c r="C14" s="130" t="s">
        <v>72</v>
      </c>
      <c r="D14" s="131">
        <f t="shared" ref="D14:P14" si="0">-(D9-D13)</f>
        <v>334.82899999999995</v>
      </c>
      <c r="E14" s="131">
        <f t="shared" si="0"/>
        <v>491.33300000000003</v>
      </c>
      <c r="F14" s="131">
        <f t="shared" si="0"/>
        <v>802.21500000000015</v>
      </c>
      <c r="G14" s="131">
        <f t="shared" si="0"/>
        <v>400.99400000000003</v>
      </c>
      <c r="H14" s="131">
        <f t="shared" si="0"/>
        <v>309.29900000000004</v>
      </c>
      <c r="I14" s="131">
        <f t="shared" si="0"/>
        <v>386.82799999999997</v>
      </c>
      <c r="J14" s="131">
        <f t="shared" si="0"/>
        <v>441.75</v>
      </c>
      <c r="K14" s="131">
        <f t="shared" si="0"/>
        <v>382.02799999999996</v>
      </c>
      <c r="L14" s="131">
        <f t="shared" si="0"/>
        <v>249.51499999999999</v>
      </c>
      <c r="M14" s="131">
        <f t="shared" si="0"/>
        <v>177.62200000000001</v>
      </c>
      <c r="N14" s="131">
        <f t="shared" si="0"/>
        <v>343.04399999999998</v>
      </c>
      <c r="O14" s="131">
        <f t="shared" si="0"/>
        <v>287.75000000000006</v>
      </c>
      <c r="P14" s="132">
        <f t="shared" si="0"/>
        <v>4607.2070000000003</v>
      </c>
      <c r="Q14" s="87" t="s">
        <v>1</v>
      </c>
      <c r="R14" s="87" t="s">
        <v>1</v>
      </c>
      <c r="V14" s="347"/>
      <c r="W14" s="347"/>
      <c r="X14" s="123"/>
      <c r="Y14" s="123"/>
      <c r="Z14" s="123"/>
      <c r="AA14" s="123"/>
      <c r="AB14" s="123"/>
      <c r="AE14" s="93"/>
    </row>
    <row r="15" spans="1:32" ht="15" customHeight="1" thickBot="1" x14ac:dyDescent="0.3">
      <c r="A15" s="93"/>
      <c r="B15" s="346"/>
      <c r="C15" s="346"/>
      <c r="D15" s="133" t="s">
        <v>1</v>
      </c>
      <c r="E15" s="133" t="s">
        <v>1</v>
      </c>
      <c r="F15" s="133" t="s">
        <v>1</v>
      </c>
      <c r="G15" s="133" t="s">
        <v>1</v>
      </c>
      <c r="H15" s="133" t="s">
        <v>1</v>
      </c>
      <c r="I15" s="133" t="s">
        <v>1</v>
      </c>
      <c r="J15" s="133"/>
      <c r="K15" s="133"/>
      <c r="L15" s="133"/>
      <c r="M15" s="133"/>
      <c r="N15" s="133"/>
      <c r="O15" s="133"/>
      <c r="P15" s="133" t="s">
        <v>1</v>
      </c>
      <c r="Q15" s="93"/>
      <c r="V15" s="347"/>
      <c r="W15" s="347"/>
      <c r="X15" s="123"/>
      <c r="Y15" s="123"/>
      <c r="Z15" s="123"/>
      <c r="AA15" s="123"/>
      <c r="AB15" s="123"/>
    </row>
    <row r="16" spans="1:32" ht="24.75" customHeight="1" thickBot="1" x14ac:dyDescent="0.3">
      <c r="A16" s="94"/>
      <c r="B16" s="134"/>
      <c r="C16" s="135" t="s">
        <v>73</v>
      </c>
      <c r="D16" s="136">
        <f t="shared" ref="D16:P18" si="1">-(D6-D10)</f>
        <v>187.47699999999998</v>
      </c>
      <c r="E16" s="136">
        <f t="shared" si="1"/>
        <v>491.49200000000002</v>
      </c>
      <c r="F16" s="136">
        <f t="shared" si="1"/>
        <v>627.52300000000002</v>
      </c>
      <c r="G16" s="136">
        <f t="shared" si="1"/>
        <v>534.83699999999999</v>
      </c>
      <c r="H16" s="136">
        <f t="shared" si="1"/>
        <v>361.16399999999999</v>
      </c>
      <c r="I16" s="136">
        <f t="shared" si="1"/>
        <v>382.84699999999998</v>
      </c>
      <c r="J16" s="136">
        <f t="shared" si="1"/>
        <v>370.36099999999999</v>
      </c>
      <c r="K16" s="136">
        <f t="shared" si="1"/>
        <v>419.089</v>
      </c>
      <c r="L16" s="136">
        <f t="shared" si="1"/>
        <v>299.089</v>
      </c>
      <c r="M16" s="136">
        <f t="shared" si="1"/>
        <v>211.589</v>
      </c>
      <c r="N16" s="136">
        <f t="shared" si="1"/>
        <v>144.06599999999997</v>
      </c>
      <c r="O16" s="136">
        <f t="shared" si="1"/>
        <v>-80.012</v>
      </c>
      <c r="P16" s="137">
        <f t="shared" si="1"/>
        <v>3949.5220000000004</v>
      </c>
      <c r="V16" s="347"/>
      <c r="W16" s="347"/>
      <c r="X16" s="123"/>
      <c r="Y16" s="123"/>
      <c r="Z16" s="123"/>
      <c r="AA16" s="123"/>
      <c r="AB16" s="123"/>
    </row>
    <row r="17" spans="1:28" ht="24.75" customHeight="1" thickBot="1" x14ac:dyDescent="0.3">
      <c r="A17" s="94"/>
      <c r="B17" s="134"/>
      <c r="C17" s="135" t="s">
        <v>74</v>
      </c>
      <c r="D17" s="138">
        <f t="shared" si="1"/>
        <v>157.24</v>
      </c>
      <c r="E17" s="138">
        <f t="shared" si="1"/>
        <v>122.61400000000003</v>
      </c>
      <c r="F17" s="138">
        <f t="shared" si="1"/>
        <v>275.60699999999997</v>
      </c>
      <c r="G17" s="138">
        <f t="shared" si="1"/>
        <v>51.15500000000003</v>
      </c>
      <c r="H17" s="138">
        <f t="shared" si="1"/>
        <v>56.790999999999997</v>
      </c>
      <c r="I17" s="138">
        <f t="shared" si="1"/>
        <v>-14.164000000000044</v>
      </c>
      <c r="J17" s="138">
        <f t="shared" si="1"/>
        <v>10.230000000000018</v>
      </c>
      <c r="K17" s="138">
        <f t="shared" si="1"/>
        <v>-78.81</v>
      </c>
      <c r="L17" s="138">
        <f t="shared" si="1"/>
        <v>-45.59899999999999</v>
      </c>
      <c r="M17" s="138">
        <f t="shared" si="1"/>
        <v>-85.41</v>
      </c>
      <c r="N17" s="138">
        <f t="shared" si="1"/>
        <v>95.188999999999993</v>
      </c>
      <c r="O17" s="138">
        <f t="shared" si="1"/>
        <v>234.24100000000004</v>
      </c>
      <c r="P17" s="139">
        <f t="shared" si="1"/>
        <v>779.08399999999983</v>
      </c>
      <c r="V17" s="347"/>
      <c r="W17" s="347"/>
      <c r="X17" s="123"/>
      <c r="Y17" s="123"/>
      <c r="Z17" s="123"/>
      <c r="AA17" s="123"/>
      <c r="AB17" s="123"/>
    </row>
    <row r="18" spans="1:28" ht="24.75" customHeight="1" thickBot="1" x14ac:dyDescent="0.3">
      <c r="A18" s="94"/>
      <c r="B18" s="134"/>
      <c r="C18" s="135" t="s">
        <v>75</v>
      </c>
      <c r="D18" s="138">
        <f t="shared" si="1"/>
        <v>-9.8880000000000052</v>
      </c>
      <c r="E18" s="138">
        <f t="shared" si="1"/>
        <v>-120.71899999999999</v>
      </c>
      <c r="F18" s="138">
        <f t="shared" si="1"/>
        <v>-99.029999999999987</v>
      </c>
      <c r="G18" s="138">
        <f t="shared" si="1"/>
        <v>-182.83800000000002</v>
      </c>
      <c r="H18" s="138">
        <f t="shared" si="1"/>
        <v>-108.65600000000001</v>
      </c>
      <c r="I18" s="138">
        <f t="shared" si="1"/>
        <v>18.144999999999996</v>
      </c>
      <c r="J18" s="138">
        <f t="shared" si="1"/>
        <v>61.638999999999996</v>
      </c>
      <c r="K18" s="138">
        <f t="shared" si="1"/>
        <v>41.748999999999995</v>
      </c>
      <c r="L18" s="138">
        <f t="shared" si="1"/>
        <v>-3.9749999999999943</v>
      </c>
      <c r="M18" s="138">
        <f t="shared" si="1"/>
        <v>51.443000000000005</v>
      </c>
      <c r="N18" s="138">
        <f t="shared" si="1"/>
        <v>104.509</v>
      </c>
      <c r="O18" s="138">
        <f t="shared" si="1"/>
        <v>133.52099999999999</v>
      </c>
      <c r="P18" s="139">
        <f t="shared" si="1"/>
        <v>-114.09999999999991</v>
      </c>
      <c r="V18" s="347"/>
      <c r="W18" s="347"/>
      <c r="X18" s="123"/>
      <c r="Y18" s="123"/>
      <c r="Z18" s="123"/>
      <c r="AA18" s="123"/>
      <c r="AB18" s="123"/>
    </row>
    <row r="19" spans="1:28" ht="15" customHeight="1" thickBot="1" x14ac:dyDescent="0.3">
      <c r="B19" s="140"/>
      <c r="C19" s="90"/>
    </row>
    <row r="20" spans="1:28" ht="24.95" customHeight="1" thickBot="1" x14ac:dyDescent="0.3">
      <c r="B20" s="134"/>
      <c r="C20" s="135" t="s">
        <v>76</v>
      </c>
      <c r="D20" s="136">
        <v>159.214</v>
      </c>
      <c r="E20" s="136">
        <v>269.29199999999997</v>
      </c>
      <c r="F20" s="136">
        <v>383.35700000000003</v>
      </c>
      <c r="G20" s="136">
        <v>420.35</v>
      </c>
      <c r="H20" s="136">
        <v>269.66000000000003</v>
      </c>
      <c r="I20" s="136">
        <v>238.79900000000001</v>
      </c>
      <c r="J20" s="136">
        <v>188.042</v>
      </c>
      <c r="K20" s="136">
        <v>232.18100000000001</v>
      </c>
      <c r="L20" s="136">
        <v>162.667</v>
      </c>
      <c r="M20" s="136">
        <v>177.51599999999999</v>
      </c>
      <c r="N20" s="136">
        <v>221.8</v>
      </c>
      <c r="O20" s="136">
        <v>235.62899999999999</v>
      </c>
      <c r="P20" s="137">
        <v>2958.5070000000001</v>
      </c>
    </row>
    <row r="21" spans="1:28" ht="24.95" customHeight="1" thickBot="1" x14ac:dyDescent="0.3">
      <c r="B21" s="134"/>
      <c r="C21" s="135" t="s">
        <v>77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7"/>
    </row>
    <row r="22" spans="1:28" x14ac:dyDescent="0.25">
      <c r="B22" s="140"/>
      <c r="C22" s="90"/>
      <c r="I22" s="87" t="s">
        <v>1</v>
      </c>
      <c r="L22" s="87" t="s">
        <v>1</v>
      </c>
      <c r="N22" s="87" t="s">
        <v>1</v>
      </c>
    </row>
    <row r="23" spans="1:28" x14ac:dyDescent="0.25">
      <c r="F23" s="87" t="s">
        <v>1</v>
      </c>
    </row>
    <row r="24" spans="1:28" x14ac:dyDescent="0.25">
      <c r="Z24" s="87" t="s">
        <v>1</v>
      </c>
    </row>
  </sheetData>
  <mergeCells count="18">
    <mergeCell ref="V13:W13"/>
    <mergeCell ref="V14:W14"/>
    <mergeCell ref="V7:W7"/>
    <mergeCell ref="B2:P2"/>
    <mergeCell ref="V2:AB2"/>
    <mergeCell ref="B4:C5"/>
    <mergeCell ref="V4:W5"/>
    <mergeCell ref="V6:W6"/>
    <mergeCell ref="V8:W8"/>
    <mergeCell ref="V9:W9"/>
    <mergeCell ref="V10:W10"/>
    <mergeCell ref="V11:W11"/>
    <mergeCell ref="V12:W12"/>
    <mergeCell ref="B15:C15"/>
    <mergeCell ref="V15:W15"/>
    <mergeCell ref="V16:W16"/>
    <mergeCell ref="V17:W17"/>
    <mergeCell ref="V18:W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AG26"/>
  <sheetViews>
    <sheetView zoomScale="75" zoomScaleNormal="75" zoomScaleSheetLayoutView="50" workbookViewId="0">
      <selection activeCell="C24" sqref="C24"/>
    </sheetView>
  </sheetViews>
  <sheetFormatPr defaultColWidth="12.7109375" defaultRowHeight="15.75" x14ac:dyDescent="0.25"/>
  <cols>
    <col min="1" max="1" width="3.85546875" style="87" customWidth="1"/>
    <col min="2" max="2" width="5.5703125" style="88" customWidth="1"/>
    <col min="3" max="3" width="28.140625" style="87" customWidth="1"/>
    <col min="4" max="16" width="14" style="87" customWidth="1"/>
    <col min="17" max="17" width="3.85546875" style="87" customWidth="1"/>
    <col min="18" max="18" width="13.7109375" style="87" bestFit="1" customWidth="1"/>
    <col min="19" max="20" width="12.7109375" style="87"/>
    <col min="21" max="21" width="17.140625" style="87" customWidth="1"/>
    <col min="22" max="22" width="8.85546875" style="87" customWidth="1"/>
    <col min="23" max="23" width="12.7109375" style="87"/>
    <col min="24" max="24" width="14.85546875" style="87" customWidth="1"/>
    <col min="25" max="28" width="22.42578125" style="87" customWidth="1"/>
    <col min="29" max="29" width="25.28515625" style="87" customWidth="1"/>
    <col min="30" max="30" width="6.28515625" style="87" customWidth="1"/>
    <col min="31" max="256" width="12.7109375" style="87"/>
    <col min="257" max="257" width="3.85546875" style="87" customWidth="1"/>
    <col min="258" max="258" width="5.5703125" style="87" customWidth="1"/>
    <col min="259" max="259" width="28.140625" style="87" customWidth="1"/>
    <col min="260" max="272" width="14" style="87" customWidth="1"/>
    <col min="273" max="273" width="3.85546875" style="87" customWidth="1"/>
    <col min="274" max="274" width="13.7109375" style="87" bestFit="1" customWidth="1"/>
    <col min="275" max="276" width="12.7109375" style="87"/>
    <col min="277" max="277" width="17.140625" style="87" customWidth="1"/>
    <col min="278" max="278" width="8.85546875" style="87" customWidth="1"/>
    <col min="279" max="279" width="12.7109375" style="87"/>
    <col min="280" max="280" width="14.85546875" style="87" customWidth="1"/>
    <col min="281" max="284" width="22.42578125" style="87" customWidth="1"/>
    <col min="285" max="285" width="25.28515625" style="87" customWidth="1"/>
    <col min="286" max="286" width="6.28515625" style="87" customWidth="1"/>
    <col min="287" max="512" width="12.7109375" style="87"/>
    <col min="513" max="513" width="3.85546875" style="87" customWidth="1"/>
    <col min="514" max="514" width="5.5703125" style="87" customWidth="1"/>
    <col min="515" max="515" width="28.140625" style="87" customWidth="1"/>
    <col min="516" max="528" width="14" style="87" customWidth="1"/>
    <col min="529" max="529" width="3.85546875" style="87" customWidth="1"/>
    <col min="530" max="530" width="13.7109375" style="87" bestFit="1" customWidth="1"/>
    <col min="531" max="532" width="12.7109375" style="87"/>
    <col min="533" max="533" width="17.140625" style="87" customWidth="1"/>
    <col min="534" max="534" width="8.85546875" style="87" customWidth="1"/>
    <col min="535" max="535" width="12.7109375" style="87"/>
    <col min="536" max="536" width="14.85546875" style="87" customWidth="1"/>
    <col min="537" max="540" width="22.42578125" style="87" customWidth="1"/>
    <col min="541" max="541" width="25.28515625" style="87" customWidth="1"/>
    <col min="542" max="542" width="6.28515625" style="87" customWidth="1"/>
    <col min="543" max="768" width="12.7109375" style="87"/>
    <col min="769" max="769" width="3.85546875" style="87" customWidth="1"/>
    <col min="770" max="770" width="5.5703125" style="87" customWidth="1"/>
    <col min="771" max="771" width="28.140625" style="87" customWidth="1"/>
    <col min="772" max="784" width="14" style="87" customWidth="1"/>
    <col min="785" max="785" width="3.85546875" style="87" customWidth="1"/>
    <col min="786" max="786" width="13.7109375" style="87" bestFit="1" customWidth="1"/>
    <col min="787" max="788" width="12.7109375" style="87"/>
    <col min="789" max="789" width="17.140625" style="87" customWidth="1"/>
    <col min="790" max="790" width="8.85546875" style="87" customWidth="1"/>
    <col min="791" max="791" width="12.7109375" style="87"/>
    <col min="792" max="792" width="14.85546875" style="87" customWidth="1"/>
    <col min="793" max="796" width="22.42578125" style="87" customWidth="1"/>
    <col min="797" max="797" width="25.28515625" style="87" customWidth="1"/>
    <col min="798" max="798" width="6.28515625" style="87" customWidth="1"/>
    <col min="799" max="1024" width="12.7109375" style="87"/>
    <col min="1025" max="1025" width="3.85546875" style="87" customWidth="1"/>
    <col min="1026" max="1026" width="5.5703125" style="87" customWidth="1"/>
    <col min="1027" max="1027" width="28.140625" style="87" customWidth="1"/>
    <col min="1028" max="1040" width="14" style="87" customWidth="1"/>
    <col min="1041" max="1041" width="3.85546875" style="87" customWidth="1"/>
    <col min="1042" max="1042" width="13.7109375" style="87" bestFit="1" customWidth="1"/>
    <col min="1043" max="1044" width="12.7109375" style="87"/>
    <col min="1045" max="1045" width="17.140625" style="87" customWidth="1"/>
    <col min="1046" max="1046" width="8.85546875" style="87" customWidth="1"/>
    <col min="1047" max="1047" width="12.7109375" style="87"/>
    <col min="1048" max="1048" width="14.85546875" style="87" customWidth="1"/>
    <col min="1049" max="1052" width="22.42578125" style="87" customWidth="1"/>
    <col min="1053" max="1053" width="25.28515625" style="87" customWidth="1"/>
    <col min="1054" max="1054" width="6.28515625" style="87" customWidth="1"/>
    <col min="1055" max="1280" width="12.7109375" style="87"/>
    <col min="1281" max="1281" width="3.85546875" style="87" customWidth="1"/>
    <col min="1282" max="1282" width="5.5703125" style="87" customWidth="1"/>
    <col min="1283" max="1283" width="28.140625" style="87" customWidth="1"/>
    <col min="1284" max="1296" width="14" style="87" customWidth="1"/>
    <col min="1297" max="1297" width="3.85546875" style="87" customWidth="1"/>
    <col min="1298" max="1298" width="13.7109375" style="87" bestFit="1" customWidth="1"/>
    <col min="1299" max="1300" width="12.7109375" style="87"/>
    <col min="1301" max="1301" width="17.140625" style="87" customWidth="1"/>
    <col min="1302" max="1302" width="8.85546875" style="87" customWidth="1"/>
    <col min="1303" max="1303" width="12.7109375" style="87"/>
    <col min="1304" max="1304" width="14.85546875" style="87" customWidth="1"/>
    <col min="1305" max="1308" width="22.42578125" style="87" customWidth="1"/>
    <col min="1309" max="1309" width="25.28515625" style="87" customWidth="1"/>
    <col min="1310" max="1310" width="6.28515625" style="87" customWidth="1"/>
    <col min="1311" max="1536" width="12.7109375" style="87"/>
    <col min="1537" max="1537" width="3.85546875" style="87" customWidth="1"/>
    <col min="1538" max="1538" width="5.5703125" style="87" customWidth="1"/>
    <col min="1539" max="1539" width="28.140625" style="87" customWidth="1"/>
    <col min="1540" max="1552" width="14" style="87" customWidth="1"/>
    <col min="1553" max="1553" width="3.85546875" style="87" customWidth="1"/>
    <col min="1554" max="1554" width="13.7109375" style="87" bestFit="1" customWidth="1"/>
    <col min="1555" max="1556" width="12.7109375" style="87"/>
    <col min="1557" max="1557" width="17.140625" style="87" customWidth="1"/>
    <col min="1558" max="1558" width="8.85546875" style="87" customWidth="1"/>
    <col min="1559" max="1559" width="12.7109375" style="87"/>
    <col min="1560" max="1560" width="14.85546875" style="87" customWidth="1"/>
    <col min="1561" max="1564" width="22.42578125" style="87" customWidth="1"/>
    <col min="1565" max="1565" width="25.28515625" style="87" customWidth="1"/>
    <col min="1566" max="1566" width="6.28515625" style="87" customWidth="1"/>
    <col min="1567" max="1792" width="12.7109375" style="87"/>
    <col min="1793" max="1793" width="3.85546875" style="87" customWidth="1"/>
    <col min="1794" max="1794" width="5.5703125" style="87" customWidth="1"/>
    <col min="1795" max="1795" width="28.140625" style="87" customWidth="1"/>
    <col min="1796" max="1808" width="14" style="87" customWidth="1"/>
    <col min="1809" max="1809" width="3.85546875" style="87" customWidth="1"/>
    <col min="1810" max="1810" width="13.7109375" style="87" bestFit="1" customWidth="1"/>
    <col min="1811" max="1812" width="12.7109375" style="87"/>
    <col min="1813" max="1813" width="17.140625" style="87" customWidth="1"/>
    <col min="1814" max="1814" width="8.85546875" style="87" customWidth="1"/>
    <col min="1815" max="1815" width="12.7109375" style="87"/>
    <col min="1816" max="1816" width="14.85546875" style="87" customWidth="1"/>
    <col min="1817" max="1820" width="22.42578125" style="87" customWidth="1"/>
    <col min="1821" max="1821" width="25.28515625" style="87" customWidth="1"/>
    <col min="1822" max="1822" width="6.28515625" style="87" customWidth="1"/>
    <col min="1823" max="2048" width="12.7109375" style="87"/>
    <col min="2049" max="2049" width="3.85546875" style="87" customWidth="1"/>
    <col min="2050" max="2050" width="5.5703125" style="87" customWidth="1"/>
    <col min="2051" max="2051" width="28.140625" style="87" customWidth="1"/>
    <col min="2052" max="2064" width="14" style="87" customWidth="1"/>
    <col min="2065" max="2065" width="3.85546875" style="87" customWidth="1"/>
    <col min="2066" max="2066" width="13.7109375" style="87" bestFit="1" customWidth="1"/>
    <col min="2067" max="2068" width="12.7109375" style="87"/>
    <col min="2069" max="2069" width="17.140625" style="87" customWidth="1"/>
    <col min="2070" max="2070" width="8.85546875" style="87" customWidth="1"/>
    <col min="2071" max="2071" width="12.7109375" style="87"/>
    <col min="2072" max="2072" width="14.85546875" style="87" customWidth="1"/>
    <col min="2073" max="2076" width="22.42578125" style="87" customWidth="1"/>
    <col min="2077" max="2077" width="25.28515625" style="87" customWidth="1"/>
    <col min="2078" max="2078" width="6.28515625" style="87" customWidth="1"/>
    <col min="2079" max="2304" width="12.7109375" style="87"/>
    <col min="2305" max="2305" width="3.85546875" style="87" customWidth="1"/>
    <col min="2306" max="2306" width="5.5703125" style="87" customWidth="1"/>
    <col min="2307" max="2307" width="28.140625" style="87" customWidth="1"/>
    <col min="2308" max="2320" width="14" style="87" customWidth="1"/>
    <col min="2321" max="2321" width="3.85546875" style="87" customWidth="1"/>
    <col min="2322" max="2322" width="13.7109375" style="87" bestFit="1" customWidth="1"/>
    <col min="2323" max="2324" width="12.7109375" style="87"/>
    <col min="2325" max="2325" width="17.140625" style="87" customWidth="1"/>
    <col min="2326" max="2326" width="8.85546875" style="87" customWidth="1"/>
    <col min="2327" max="2327" width="12.7109375" style="87"/>
    <col min="2328" max="2328" width="14.85546875" style="87" customWidth="1"/>
    <col min="2329" max="2332" width="22.42578125" style="87" customWidth="1"/>
    <col min="2333" max="2333" width="25.28515625" style="87" customWidth="1"/>
    <col min="2334" max="2334" width="6.28515625" style="87" customWidth="1"/>
    <col min="2335" max="2560" width="12.7109375" style="87"/>
    <col min="2561" max="2561" width="3.85546875" style="87" customWidth="1"/>
    <col min="2562" max="2562" width="5.5703125" style="87" customWidth="1"/>
    <col min="2563" max="2563" width="28.140625" style="87" customWidth="1"/>
    <col min="2564" max="2576" width="14" style="87" customWidth="1"/>
    <col min="2577" max="2577" width="3.85546875" style="87" customWidth="1"/>
    <col min="2578" max="2578" width="13.7109375" style="87" bestFit="1" customWidth="1"/>
    <col min="2579" max="2580" width="12.7109375" style="87"/>
    <col min="2581" max="2581" width="17.140625" style="87" customWidth="1"/>
    <col min="2582" max="2582" width="8.85546875" style="87" customWidth="1"/>
    <col min="2583" max="2583" width="12.7109375" style="87"/>
    <col min="2584" max="2584" width="14.85546875" style="87" customWidth="1"/>
    <col min="2585" max="2588" width="22.42578125" style="87" customWidth="1"/>
    <col min="2589" max="2589" width="25.28515625" style="87" customWidth="1"/>
    <col min="2590" max="2590" width="6.28515625" style="87" customWidth="1"/>
    <col min="2591" max="2816" width="12.7109375" style="87"/>
    <col min="2817" max="2817" width="3.85546875" style="87" customWidth="1"/>
    <col min="2818" max="2818" width="5.5703125" style="87" customWidth="1"/>
    <col min="2819" max="2819" width="28.140625" style="87" customWidth="1"/>
    <col min="2820" max="2832" width="14" style="87" customWidth="1"/>
    <col min="2833" max="2833" width="3.85546875" style="87" customWidth="1"/>
    <col min="2834" max="2834" width="13.7109375" style="87" bestFit="1" customWidth="1"/>
    <col min="2835" max="2836" width="12.7109375" style="87"/>
    <col min="2837" max="2837" width="17.140625" style="87" customWidth="1"/>
    <col min="2838" max="2838" width="8.85546875" style="87" customWidth="1"/>
    <col min="2839" max="2839" width="12.7109375" style="87"/>
    <col min="2840" max="2840" width="14.85546875" style="87" customWidth="1"/>
    <col min="2841" max="2844" width="22.42578125" style="87" customWidth="1"/>
    <col min="2845" max="2845" width="25.28515625" style="87" customWidth="1"/>
    <col min="2846" max="2846" width="6.28515625" style="87" customWidth="1"/>
    <col min="2847" max="3072" width="12.7109375" style="87"/>
    <col min="3073" max="3073" width="3.85546875" style="87" customWidth="1"/>
    <col min="3074" max="3074" width="5.5703125" style="87" customWidth="1"/>
    <col min="3075" max="3075" width="28.140625" style="87" customWidth="1"/>
    <col min="3076" max="3088" width="14" style="87" customWidth="1"/>
    <col min="3089" max="3089" width="3.85546875" style="87" customWidth="1"/>
    <col min="3090" max="3090" width="13.7109375" style="87" bestFit="1" customWidth="1"/>
    <col min="3091" max="3092" width="12.7109375" style="87"/>
    <col min="3093" max="3093" width="17.140625" style="87" customWidth="1"/>
    <col min="3094" max="3094" width="8.85546875" style="87" customWidth="1"/>
    <col min="3095" max="3095" width="12.7109375" style="87"/>
    <col min="3096" max="3096" width="14.85546875" style="87" customWidth="1"/>
    <col min="3097" max="3100" width="22.42578125" style="87" customWidth="1"/>
    <col min="3101" max="3101" width="25.28515625" style="87" customWidth="1"/>
    <col min="3102" max="3102" width="6.28515625" style="87" customWidth="1"/>
    <col min="3103" max="3328" width="12.7109375" style="87"/>
    <col min="3329" max="3329" width="3.85546875" style="87" customWidth="1"/>
    <col min="3330" max="3330" width="5.5703125" style="87" customWidth="1"/>
    <col min="3331" max="3331" width="28.140625" style="87" customWidth="1"/>
    <col min="3332" max="3344" width="14" style="87" customWidth="1"/>
    <col min="3345" max="3345" width="3.85546875" style="87" customWidth="1"/>
    <col min="3346" max="3346" width="13.7109375" style="87" bestFit="1" customWidth="1"/>
    <col min="3347" max="3348" width="12.7109375" style="87"/>
    <col min="3349" max="3349" width="17.140625" style="87" customWidth="1"/>
    <col min="3350" max="3350" width="8.85546875" style="87" customWidth="1"/>
    <col min="3351" max="3351" width="12.7109375" style="87"/>
    <col min="3352" max="3352" width="14.85546875" style="87" customWidth="1"/>
    <col min="3353" max="3356" width="22.42578125" style="87" customWidth="1"/>
    <col min="3357" max="3357" width="25.28515625" style="87" customWidth="1"/>
    <col min="3358" max="3358" width="6.28515625" style="87" customWidth="1"/>
    <col min="3359" max="3584" width="12.7109375" style="87"/>
    <col min="3585" max="3585" width="3.85546875" style="87" customWidth="1"/>
    <col min="3586" max="3586" width="5.5703125" style="87" customWidth="1"/>
    <col min="3587" max="3587" width="28.140625" style="87" customWidth="1"/>
    <col min="3588" max="3600" width="14" style="87" customWidth="1"/>
    <col min="3601" max="3601" width="3.85546875" style="87" customWidth="1"/>
    <col min="3602" max="3602" width="13.7109375" style="87" bestFit="1" customWidth="1"/>
    <col min="3603" max="3604" width="12.7109375" style="87"/>
    <col min="3605" max="3605" width="17.140625" style="87" customWidth="1"/>
    <col min="3606" max="3606" width="8.85546875" style="87" customWidth="1"/>
    <col min="3607" max="3607" width="12.7109375" style="87"/>
    <col min="3608" max="3608" width="14.85546875" style="87" customWidth="1"/>
    <col min="3609" max="3612" width="22.42578125" style="87" customWidth="1"/>
    <col min="3613" max="3613" width="25.28515625" style="87" customWidth="1"/>
    <col min="3614" max="3614" width="6.28515625" style="87" customWidth="1"/>
    <col min="3615" max="3840" width="12.7109375" style="87"/>
    <col min="3841" max="3841" width="3.85546875" style="87" customWidth="1"/>
    <col min="3842" max="3842" width="5.5703125" style="87" customWidth="1"/>
    <col min="3843" max="3843" width="28.140625" style="87" customWidth="1"/>
    <col min="3844" max="3856" width="14" style="87" customWidth="1"/>
    <col min="3857" max="3857" width="3.85546875" style="87" customWidth="1"/>
    <col min="3858" max="3858" width="13.7109375" style="87" bestFit="1" customWidth="1"/>
    <col min="3859" max="3860" width="12.7109375" style="87"/>
    <col min="3861" max="3861" width="17.140625" style="87" customWidth="1"/>
    <col min="3862" max="3862" width="8.85546875" style="87" customWidth="1"/>
    <col min="3863" max="3863" width="12.7109375" style="87"/>
    <col min="3864" max="3864" width="14.85546875" style="87" customWidth="1"/>
    <col min="3865" max="3868" width="22.42578125" style="87" customWidth="1"/>
    <col min="3869" max="3869" width="25.28515625" style="87" customWidth="1"/>
    <col min="3870" max="3870" width="6.28515625" style="87" customWidth="1"/>
    <col min="3871" max="4096" width="12.7109375" style="87"/>
    <col min="4097" max="4097" width="3.85546875" style="87" customWidth="1"/>
    <col min="4098" max="4098" width="5.5703125" style="87" customWidth="1"/>
    <col min="4099" max="4099" width="28.140625" style="87" customWidth="1"/>
    <col min="4100" max="4112" width="14" style="87" customWidth="1"/>
    <col min="4113" max="4113" width="3.85546875" style="87" customWidth="1"/>
    <col min="4114" max="4114" width="13.7109375" style="87" bestFit="1" customWidth="1"/>
    <col min="4115" max="4116" width="12.7109375" style="87"/>
    <col min="4117" max="4117" width="17.140625" style="87" customWidth="1"/>
    <col min="4118" max="4118" width="8.85546875" style="87" customWidth="1"/>
    <col min="4119" max="4119" width="12.7109375" style="87"/>
    <col min="4120" max="4120" width="14.85546875" style="87" customWidth="1"/>
    <col min="4121" max="4124" width="22.42578125" style="87" customWidth="1"/>
    <col min="4125" max="4125" width="25.28515625" style="87" customWidth="1"/>
    <col min="4126" max="4126" width="6.28515625" style="87" customWidth="1"/>
    <col min="4127" max="4352" width="12.7109375" style="87"/>
    <col min="4353" max="4353" width="3.85546875" style="87" customWidth="1"/>
    <col min="4354" max="4354" width="5.5703125" style="87" customWidth="1"/>
    <col min="4355" max="4355" width="28.140625" style="87" customWidth="1"/>
    <col min="4356" max="4368" width="14" style="87" customWidth="1"/>
    <col min="4369" max="4369" width="3.85546875" style="87" customWidth="1"/>
    <col min="4370" max="4370" width="13.7109375" style="87" bestFit="1" customWidth="1"/>
    <col min="4371" max="4372" width="12.7109375" style="87"/>
    <col min="4373" max="4373" width="17.140625" style="87" customWidth="1"/>
    <col min="4374" max="4374" width="8.85546875" style="87" customWidth="1"/>
    <col min="4375" max="4375" width="12.7109375" style="87"/>
    <col min="4376" max="4376" width="14.85546875" style="87" customWidth="1"/>
    <col min="4377" max="4380" width="22.42578125" style="87" customWidth="1"/>
    <col min="4381" max="4381" width="25.28515625" style="87" customWidth="1"/>
    <col min="4382" max="4382" width="6.28515625" style="87" customWidth="1"/>
    <col min="4383" max="4608" width="12.7109375" style="87"/>
    <col min="4609" max="4609" width="3.85546875" style="87" customWidth="1"/>
    <col min="4610" max="4610" width="5.5703125" style="87" customWidth="1"/>
    <col min="4611" max="4611" width="28.140625" style="87" customWidth="1"/>
    <col min="4612" max="4624" width="14" style="87" customWidth="1"/>
    <col min="4625" max="4625" width="3.85546875" style="87" customWidth="1"/>
    <col min="4626" max="4626" width="13.7109375" style="87" bestFit="1" customWidth="1"/>
    <col min="4627" max="4628" width="12.7109375" style="87"/>
    <col min="4629" max="4629" width="17.140625" style="87" customWidth="1"/>
    <col min="4630" max="4630" width="8.85546875" style="87" customWidth="1"/>
    <col min="4631" max="4631" width="12.7109375" style="87"/>
    <col min="4632" max="4632" width="14.85546875" style="87" customWidth="1"/>
    <col min="4633" max="4636" width="22.42578125" style="87" customWidth="1"/>
    <col min="4637" max="4637" width="25.28515625" style="87" customWidth="1"/>
    <col min="4638" max="4638" width="6.28515625" style="87" customWidth="1"/>
    <col min="4639" max="4864" width="12.7109375" style="87"/>
    <col min="4865" max="4865" width="3.85546875" style="87" customWidth="1"/>
    <col min="4866" max="4866" width="5.5703125" style="87" customWidth="1"/>
    <col min="4867" max="4867" width="28.140625" style="87" customWidth="1"/>
    <col min="4868" max="4880" width="14" style="87" customWidth="1"/>
    <col min="4881" max="4881" width="3.85546875" style="87" customWidth="1"/>
    <col min="4882" max="4882" width="13.7109375" style="87" bestFit="1" customWidth="1"/>
    <col min="4883" max="4884" width="12.7109375" style="87"/>
    <col min="4885" max="4885" width="17.140625" style="87" customWidth="1"/>
    <col min="4886" max="4886" width="8.85546875" style="87" customWidth="1"/>
    <col min="4887" max="4887" width="12.7109375" style="87"/>
    <col min="4888" max="4888" width="14.85546875" style="87" customWidth="1"/>
    <col min="4889" max="4892" width="22.42578125" style="87" customWidth="1"/>
    <col min="4893" max="4893" width="25.28515625" style="87" customWidth="1"/>
    <col min="4894" max="4894" width="6.28515625" style="87" customWidth="1"/>
    <col min="4895" max="5120" width="12.7109375" style="87"/>
    <col min="5121" max="5121" width="3.85546875" style="87" customWidth="1"/>
    <col min="5122" max="5122" width="5.5703125" style="87" customWidth="1"/>
    <col min="5123" max="5123" width="28.140625" style="87" customWidth="1"/>
    <col min="5124" max="5136" width="14" style="87" customWidth="1"/>
    <col min="5137" max="5137" width="3.85546875" style="87" customWidth="1"/>
    <col min="5138" max="5138" width="13.7109375" style="87" bestFit="1" customWidth="1"/>
    <col min="5139" max="5140" width="12.7109375" style="87"/>
    <col min="5141" max="5141" width="17.140625" style="87" customWidth="1"/>
    <col min="5142" max="5142" width="8.85546875" style="87" customWidth="1"/>
    <col min="5143" max="5143" width="12.7109375" style="87"/>
    <col min="5144" max="5144" width="14.85546875" style="87" customWidth="1"/>
    <col min="5145" max="5148" width="22.42578125" style="87" customWidth="1"/>
    <col min="5149" max="5149" width="25.28515625" style="87" customWidth="1"/>
    <col min="5150" max="5150" width="6.28515625" style="87" customWidth="1"/>
    <col min="5151" max="5376" width="12.7109375" style="87"/>
    <col min="5377" max="5377" width="3.85546875" style="87" customWidth="1"/>
    <col min="5378" max="5378" width="5.5703125" style="87" customWidth="1"/>
    <col min="5379" max="5379" width="28.140625" style="87" customWidth="1"/>
    <col min="5380" max="5392" width="14" style="87" customWidth="1"/>
    <col min="5393" max="5393" width="3.85546875" style="87" customWidth="1"/>
    <col min="5394" max="5394" width="13.7109375" style="87" bestFit="1" customWidth="1"/>
    <col min="5395" max="5396" width="12.7109375" style="87"/>
    <col min="5397" max="5397" width="17.140625" style="87" customWidth="1"/>
    <col min="5398" max="5398" width="8.85546875" style="87" customWidth="1"/>
    <col min="5399" max="5399" width="12.7109375" style="87"/>
    <col min="5400" max="5400" width="14.85546875" style="87" customWidth="1"/>
    <col min="5401" max="5404" width="22.42578125" style="87" customWidth="1"/>
    <col min="5405" max="5405" width="25.28515625" style="87" customWidth="1"/>
    <col min="5406" max="5406" width="6.28515625" style="87" customWidth="1"/>
    <col min="5407" max="5632" width="12.7109375" style="87"/>
    <col min="5633" max="5633" width="3.85546875" style="87" customWidth="1"/>
    <col min="5634" max="5634" width="5.5703125" style="87" customWidth="1"/>
    <col min="5635" max="5635" width="28.140625" style="87" customWidth="1"/>
    <col min="5636" max="5648" width="14" style="87" customWidth="1"/>
    <col min="5649" max="5649" width="3.85546875" style="87" customWidth="1"/>
    <col min="5650" max="5650" width="13.7109375" style="87" bestFit="1" customWidth="1"/>
    <col min="5651" max="5652" width="12.7109375" style="87"/>
    <col min="5653" max="5653" width="17.140625" style="87" customWidth="1"/>
    <col min="5654" max="5654" width="8.85546875" style="87" customWidth="1"/>
    <col min="5655" max="5655" width="12.7109375" style="87"/>
    <col min="5656" max="5656" width="14.85546875" style="87" customWidth="1"/>
    <col min="5657" max="5660" width="22.42578125" style="87" customWidth="1"/>
    <col min="5661" max="5661" width="25.28515625" style="87" customWidth="1"/>
    <col min="5662" max="5662" width="6.28515625" style="87" customWidth="1"/>
    <col min="5663" max="5888" width="12.7109375" style="87"/>
    <col min="5889" max="5889" width="3.85546875" style="87" customWidth="1"/>
    <col min="5890" max="5890" width="5.5703125" style="87" customWidth="1"/>
    <col min="5891" max="5891" width="28.140625" style="87" customWidth="1"/>
    <col min="5892" max="5904" width="14" style="87" customWidth="1"/>
    <col min="5905" max="5905" width="3.85546875" style="87" customWidth="1"/>
    <col min="5906" max="5906" width="13.7109375" style="87" bestFit="1" customWidth="1"/>
    <col min="5907" max="5908" width="12.7109375" style="87"/>
    <col min="5909" max="5909" width="17.140625" style="87" customWidth="1"/>
    <col min="5910" max="5910" width="8.85546875" style="87" customWidth="1"/>
    <col min="5911" max="5911" width="12.7109375" style="87"/>
    <col min="5912" max="5912" width="14.85546875" style="87" customWidth="1"/>
    <col min="5913" max="5916" width="22.42578125" style="87" customWidth="1"/>
    <col min="5917" max="5917" width="25.28515625" style="87" customWidth="1"/>
    <col min="5918" max="5918" width="6.28515625" style="87" customWidth="1"/>
    <col min="5919" max="6144" width="12.7109375" style="87"/>
    <col min="6145" max="6145" width="3.85546875" style="87" customWidth="1"/>
    <col min="6146" max="6146" width="5.5703125" style="87" customWidth="1"/>
    <col min="6147" max="6147" width="28.140625" style="87" customWidth="1"/>
    <col min="6148" max="6160" width="14" style="87" customWidth="1"/>
    <col min="6161" max="6161" width="3.85546875" style="87" customWidth="1"/>
    <col min="6162" max="6162" width="13.7109375" style="87" bestFit="1" customWidth="1"/>
    <col min="6163" max="6164" width="12.7109375" style="87"/>
    <col min="6165" max="6165" width="17.140625" style="87" customWidth="1"/>
    <col min="6166" max="6166" width="8.85546875" style="87" customWidth="1"/>
    <col min="6167" max="6167" width="12.7109375" style="87"/>
    <col min="6168" max="6168" width="14.85546875" style="87" customWidth="1"/>
    <col min="6169" max="6172" width="22.42578125" style="87" customWidth="1"/>
    <col min="6173" max="6173" width="25.28515625" style="87" customWidth="1"/>
    <col min="6174" max="6174" width="6.28515625" style="87" customWidth="1"/>
    <col min="6175" max="6400" width="12.7109375" style="87"/>
    <col min="6401" max="6401" width="3.85546875" style="87" customWidth="1"/>
    <col min="6402" max="6402" width="5.5703125" style="87" customWidth="1"/>
    <col min="6403" max="6403" width="28.140625" style="87" customWidth="1"/>
    <col min="6404" max="6416" width="14" style="87" customWidth="1"/>
    <col min="6417" max="6417" width="3.85546875" style="87" customWidth="1"/>
    <col min="6418" max="6418" width="13.7109375" style="87" bestFit="1" customWidth="1"/>
    <col min="6419" max="6420" width="12.7109375" style="87"/>
    <col min="6421" max="6421" width="17.140625" style="87" customWidth="1"/>
    <col min="6422" max="6422" width="8.85546875" style="87" customWidth="1"/>
    <col min="6423" max="6423" width="12.7109375" style="87"/>
    <col min="6424" max="6424" width="14.85546875" style="87" customWidth="1"/>
    <col min="6425" max="6428" width="22.42578125" style="87" customWidth="1"/>
    <col min="6429" max="6429" width="25.28515625" style="87" customWidth="1"/>
    <col min="6430" max="6430" width="6.28515625" style="87" customWidth="1"/>
    <col min="6431" max="6656" width="12.7109375" style="87"/>
    <col min="6657" max="6657" width="3.85546875" style="87" customWidth="1"/>
    <col min="6658" max="6658" width="5.5703125" style="87" customWidth="1"/>
    <col min="6659" max="6659" width="28.140625" style="87" customWidth="1"/>
    <col min="6660" max="6672" width="14" style="87" customWidth="1"/>
    <col min="6673" max="6673" width="3.85546875" style="87" customWidth="1"/>
    <col min="6674" max="6674" width="13.7109375" style="87" bestFit="1" customWidth="1"/>
    <col min="6675" max="6676" width="12.7109375" style="87"/>
    <col min="6677" max="6677" width="17.140625" style="87" customWidth="1"/>
    <col min="6678" max="6678" width="8.85546875" style="87" customWidth="1"/>
    <col min="6679" max="6679" width="12.7109375" style="87"/>
    <col min="6680" max="6680" width="14.85546875" style="87" customWidth="1"/>
    <col min="6681" max="6684" width="22.42578125" style="87" customWidth="1"/>
    <col min="6685" max="6685" width="25.28515625" style="87" customWidth="1"/>
    <col min="6686" max="6686" width="6.28515625" style="87" customWidth="1"/>
    <col min="6687" max="6912" width="12.7109375" style="87"/>
    <col min="6913" max="6913" width="3.85546875" style="87" customWidth="1"/>
    <col min="6914" max="6914" width="5.5703125" style="87" customWidth="1"/>
    <col min="6915" max="6915" width="28.140625" style="87" customWidth="1"/>
    <col min="6916" max="6928" width="14" style="87" customWidth="1"/>
    <col min="6929" max="6929" width="3.85546875" style="87" customWidth="1"/>
    <col min="6930" max="6930" width="13.7109375" style="87" bestFit="1" customWidth="1"/>
    <col min="6931" max="6932" width="12.7109375" style="87"/>
    <col min="6933" max="6933" width="17.140625" style="87" customWidth="1"/>
    <col min="6934" max="6934" width="8.85546875" style="87" customWidth="1"/>
    <col min="6935" max="6935" width="12.7109375" style="87"/>
    <col min="6936" max="6936" width="14.85546875" style="87" customWidth="1"/>
    <col min="6937" max="6940" width="22.42578125" style="87" customWidth="1"/>
    <col min="6941" max="6941" width="25.28515625" style="87" customWidth="1"/>
    <col min="6942" max="6942" width="6.28515625" style="87" customWidth="1"/>
    <col min="6943" max="7168" width="12.7109375" style="87"/>
    <col min="7169" max="7169" width="3.85546875" style="87" customWidth="1"/>
    <col min="7170" max="7170" width="5.5703125" style="87" customWidth="1"/>
    <col min="7171" max="7171" width="28.140625" style="87" customWidth="1"/>
    <col min="7172" max="7184" width="14" style="87" customWidth="1"/>
    <col min="7185" max="7185" width="3.85546875" style="87" customWidth="1"/>
    <col min="7186" max="7186" width="13.7109375" style="87" bestFit="1" customWidth="1"/>
    <col min="7187" max="7188" width="12.7109375" style="87"/>
    <col min="7189" max="7189" width="17.140625" style="87" customWidth="1"/>
    <col min="7190" max="7190" width="8.85546875" style="87" customWidth="1"/>
    <col min="7191" max="7191" width="12.7109375" style="87"/>
    <col min="7192" max="7192" width="14.85546875" style="87" customWidth="1"/>
    <col min="7193" max="7196" width="22.42578125" style="87" customWidth="1"/>
    <col min="7197" max="7197" width="25.28515625" style="87" customWidth="1"/>
    <col min="7198" max="7198" width="6.28515625" style="87" customWidth="1"/>
    <col min="7199" max="7424" width="12.7109375" style="87"/>
    <col min="7425" max="7425" width="3.85546875" style="87" customWidth="1"/>
    <col min="7426" max="7426" width="5.5703125" style="87" customWidth="1"/>
    <col min="7427" max="7427" width="28.140625" style="87" customWidth="1"/>
    <col min="7428" max="7440" width="14" style="87" customWidth="1"/>
    <col min="7441" max="7441" width="3.85546875" style="87" customWidth="1"/>
    <col min="7442" max="7442" width="13.7109375" style="87" bestFit="1" customWidth="1"/>
    <col min="7443" max="7444" width="12.7109375" style="87"/>
    <col min="7445" max="7445" width="17.140625" style="87" customWidth="1"/>
    <col min="7446" max="7446" width="8.85546875" style="87" customWidth="1"/>
    <col min="7447" max="7447" width="12.7109375" style="87"/>
    <col min="7448" max="7448" width="14.85546875" style="87" customWidth="1"/>
    <col min="7449" max="7452" width="22.42578125" style="87" customWidth="1"/>
    <col min="7453" max="7453" width="25.28515625" style="87" customWidth="1"/>
    <col min="7454" max="7454" width="6.28515625" style="87" customWidth="1"/>
    <col min="7455" max="7680" width="12.7109375" style="87"/>
    <col min="7681" max="7681" width="3.85546875" style="87" customWidth="1"/>
    <col min="7682" max="7682" width="5.5703125" style="87" customWidth="1"/>
    <col min="7683" max="7683" width="28.140625" style="87" customWidth="1"/>
    <col min="7684" max="7696" width="14" style="87" customWidth="1"/>
    <col min="7697" max="7697" width="3.85546875" style="87" customWidth="1"/>
    <col min="7698" max="7698" width="13.7109375" style="87" bestFit="1" customWidth="1"/>
    <col min="7699" max="7700" width="12.7109375" style="87"/>
    <col min="7701" max="7701" width="17.140625" style="87" customWidth="1"/>
    <col min="7702" max="7702" width="8.85546875" style="87" customWidth="1"/>
    <col min="7703" max="7703" width="12.7109375" style="87"/>
    <col min="7704" max="7704" width="14.85546875" style="87" customWidth="1"/>
    <col min="7705" max="7708" width="22.42578125" style="87" customWidth="1"/>
    <col min="7709" max="7709" width="25.28515625" style="87" customWidth="1"/>
    <col min="7710" max="7710" width="6.28515625" style="87" customWidth="1"/>
    <col min="7711" max="7936" width="12.7109375" style="87"/>
    <col min="7937" max="7937" width="3.85546875" style="87" customWidth="1"/>
    <col min="7938" max="7938" width="5.5703125" style="87" customWidth="1"/>
    <col min="7939" max="7939" width="28.140625" style="87" customWidth="1"/>
    <col min="7940" max="7952" width="14" style="87" customWidth="1"/>
    <col min="7953" max="7953" width="3.85546875" style="87" customWidth="1"/>
    <col min="7954" max="7954" width="13.7109375" style="87" bestFit="1" customWidth="1"/>
    <col min="7955" max="7956" width="12.7109375" style="87"/>
    <col min="7957" max="7957" width="17.140625" style="87" customWidth="1"/>
    <col min="7958" max="7958" width="8.85546875" style="87" customWidth="1"/>
    <col min="7959" max="7959" width="12.7109375" style="87"/>
    <col min="7960" max="7960" width="14.85546875" style="87" customWidth="1"/>
    <col min="7961" max="7964" width="22.42578125" style="87" customWidth="1"/>
    <col min="7965" max="7965" width="25.28515625" style="87" customWidth="1"/>
    <col min="7966" max="7966" width="6.28515625" style="87" customWidth="1"/>
    <col min="7967" max="8192" width="12.7109375" style="87"/>
    <col min="8193" max="8193" width="3.85546875" style="87" customWidth="1"/>
    <col min="8194" max="8194" width="5.5703125" style="87" customWidth="1"/>
    <col min="8195" max="8195" width="28.140625" style="87" customWidth="1"/>
    <col min="8196" max="8208" width="14" style="87" customWidth="1"/>
    <col min="8209" max="8209" width="3.85546875" style="87" customWidth="1"/>
    <col min="8210" max="8210" width="13.7109375" style="87" bestFit="1" customWidth="1"/>
    <col min="8211" max="8212" width="12.7109375" style="87"/>
    <col min="8213" max="8213" width="17.140625" style="87" customWidth="1"/>
    <col min="8214" max="8214" width="8.85546875" style="87" customWidth="1"/>
    <col min="8215" max="8215" width="12.7109375" style="87"/>
    <col min="8216" max="8216" width="14.85546875" style="87" customWidth="1"/>
    <col min="8217" max="8220" width="22.42578125" style="87" customWidth="1"/>
    <col min="8221" max="8221" width="25.28515625" style="87" customWidth="1"/>
    <col min="8222" max="8222" width="6.28515625" style="87" customWidth="1"/>
    <col min="8223" max="8448" width="12.7109375" style="87"/>
    <col min="8449" max="8449" width="3.85546875" style="87" customWidth="1"/>
    <col min="8450" max="8450" width="5.5703125" style="87" customWidth="1"/>
    <col min="8451" max="8451" width="28.140625" style="87" customWidth="1"/>
    <col min="8452" max="8464" width="14" style="87" customWidth="1"/>
    <col min="8465" max="8465" width="3.85546875" style="87" customWidth="1"/>
    <col min="8466" max="8466" width="13.7109375" style="87" bestFit="1" customWidth="1"/>
    <col min="8467" max="8468" width="12.7109375" style="87"/>
    <col min="8469" max="8469" width="17.140625" style="87" customWidth="1"/>
    <col min="8470" max="8470" width="8.85546875" style="87" customWidth="1"/>
    <col min="8471" max="8471" width="12.7109375" style="87"/>
    <col min="8472" max="8472" width="14.85546875" style="87" customWidth="1"/>
    <col min="8473" max="8476" width="22.42578125" style="87" customWidth="1"/>
    <col min="8477" max="8477" width="25.28515625" style="87" customWidth="1"/>
    <col min="8478" max="8478" width="6.28515625" style="87" customWidth="1"/>
    <col min="8479" max="8704" width="12.7109375" style="87"/>
    <col min="8705" max="8705" width="3.85546875" style="87" customWidth="1"/>
    <col min="8706" max="8706" width="5.5703125" style="87" customWidth="1"/>
    <col min="8707" max="8707" width="28.140625" style="87" customWidth="1"/>
    <col min="8708" max="8720" width="14" style="87" customWidth="1"/>
    <col min="8721" max="8721" width="3.85546875" style="87" customWidth="1"/>
    <col min="8722" max="8722" width="13.7109375" style="87" bestFit="1" customWidth="1"/>
    <col min="8723" max="8724" width="12.7109375" style="87"/>
    <col min="8725" max="8725" width="17.140625" style="87" customWidth="1"/>
    <col min="8726" max="8726" width="8.85546875" style="87" customWidth="1"/>
    <col min="8727" max="8727" width="12.7109375" style="87"/>
    <col min="8728" max="8728" width="14.85546875" style="87" customWidth="1"/>
    <col min="8729" max="8732" width="22.42578125" style="87" customWidth="1"/>
    <col min="8733" max="8733" width="25.28515625" style="87" customWidth="1"/>
    <col min="8734" max="8734" width="6.28515625" style="87" customWidth="1"/>
    <col min="8735" max="8960" width="12.7109375" style="87"/>
    <col min="8961" max="8961" width="3.85546875" style="87" customWidth="1"/>
    <col min="8962" max="8962" width="5.5703125" style="87" customWidth="1"/>
    <col min="8963" max="8963" width="28.140625" style="87" customWidth="1"/>
    <col min="8964" max="8976" width="14" style="87" customWidth="1"/>
    <col min="8977" max="8977" width="3.85546875" style="87" customWidth="1"/>
    <col min="8978" max="8978" width="13.7109375" style="87" bestFit="1" customWidth="1"/>
    <col min="8979" max="8980" width="12.7109375" style="87"/>
    <col min="8981" max="8981" width="17.140625" style="87" customWidth="1"/>
    <col min="8982" max="8982" width="8.85546875" style="87" customWidth="1"/>
    <col min="8983" max="8983" width="12.7109375" style="87"/>
    <col min="8984" max="8984" width="14.85546875" style="87" customWidth="1"/>
    <col min="8985" max="8988" width="22.42578125" style="87" customWidth="1"/>
    <col min="8989" max="8989" width="25.28515625" style="87" customWidth="1"/>
    <col min="8990" max="8990" width="6.28515625" style="87" customWidth="1"/>
    <col min="8991" max="9216" width="12.7109375" style="87"/>
    <col min="9217" max="9217" width="3.85546875" style="87" customWidth="1"/>
    <col min="9218" max="9218" width="5.5703125" style="87" customWidth="1"/>
    <col min="9219" max="9219" width="28.140625" style="87" customWidth="1"/>
    <col min="9220" max="9232" width="14" style="87" customWidth="1"/>
    <col min="9233" max="9233" width="3.85546875" style="87" customWidth="1"/>
    <col min="9234" max="9234" width="13.7109375" style="87" bestFit="1" customWidth="1"/>
    <col min="9235" max="9236" width="12.7109375" style="87"/>
    <col min="9237" max="9237" width="17.140625" style="87" customWidth="1"/>
    <col min="9238" max="9238" width="8.85546875" style="87" customWidth="1"/>
    <col min="9239" max="9239" width="12.7109375" style="87"/>
    <col min="9240" max="9240" width="14.85546875" style="87" customWidth="1"/>
    <col min="9241" max="9244" width="22.42578125" style="87" customWidth="1"/>
    <col min="9245" max="9245" width="25.28515625" style="87" customWidth="1"/>
    <col min="9246" max="9246" width="6.28515625" style="87" customWidth="1"/>
    <col min="9247" max="9472" width="12.7109375" style="87"/>
    <col min="9473" max="9473" width="3.85546875" style="87" customWidth="1"/>
    <col min="9474" max="9474" width="5.5703125" style="87" customWidth="1"/>
    <col min="9475" max="9475" width="28.140625" style="87" customWidth="1"/>
    <col min="9476" max="9488" width="14" style="87" customWidth="1"/>
    <col min="9489" max="9489" width="3.85546875" style="87" customWidth="1"/>
    <col min="9490" max="9490" width="13.7109375" style="87" bestFit="1" customWidth="1"/>
    <col min="9491" max="9492" width="12.7109375" style="87"/>
    <col min="9493" max="9493" width="17.140625" style="87" customWidth="1"/>
    <col min="9494" max="9494" width="8.85546875" style="87" customWidth="1"/>
    <col min="9495" max="9495" width="12.7109375" style="87"/>
    <col min="9496" max="9496" width="14.85546875" style="87" customWidth="1"/>
    <col min="9497" max="9500" width="22.42578125" style="87" customWidth="1"/>
    <col min="9501" max="9501" width="25.28515625" style="87" customWidth="1"/>
    <col min="9502" max="9502" width="6.28515625" style="87" customWidth="1"/>
    <col min="9503" max="9728" width="12.7109375" style="87"/>
    <col min="9729" max="9729" width="3.85546875" style="87" customWidth="1"/>
    <col min="9730" max="9730" width="5.5703125" style="87" customWidth="1"/>
    <col min="9731" max="9731" width="28.140625" style="87" customWidth="1"/>
    <col min="9732" max="9744" width="14" style="87" customWidth="1"/>
    <col min="9745" max="9745" width="3.85546875" style="87" customWidth="1"/>
    <col min="9746" max="9746" width="13.7109375" style="87" bestFit="1" customWidth="1"/>
    <col min="9747" max="9748" width="12.7109375" style="87"/>
    <col min="9749" max="9749" width="17.140625" style="87" customWidth="1"/>
    <col min="9750" max="9750" width="8.85546875" style="87" customWidth="1"/>
    <col min="9751" max="9751" width="12.7109375" style="87"/>
    <col min="9752" max="9752" width="14.85546875" style="87" customWidth="1"/>
    <col min="9753" max="9756" width="22.42578125" style="87" customWidth="1"/>
    <col min="9757" max="9757" width="25.28515625" style="87" customWidth="1"/>
    <col min="9758" max="9758" width="6.28515625" style="87" customWidth="1"/>
    <col min="9759" max="9984" width="12.7109375" style="87"/>
    <col min="9985" max="9985" width="3.85546875" style="87" customWidth="1"/>
    <col min="9986" max="9986" width="5.5703125" style="87" customWidth="1"/>
    <col min="9987" max="9987" width="28.140625" style="87" customWidth="1"/>
    <col min="9988" max="10000" width="14" style="87" customWidth="1"/>
    <col min="10001" max="10001" width="3.85546875" style="87" customWidth="1"/>
    <col min="10002" max="10002" width="13.7109375" style="87" bestFit="1" customWidth="1"/>
    <col min="10003" max="10004" width="12.7109375" style="87"/>
    <col min="10005" max="10005" width="17.140625" style="87" customWidth="1"/>
    <col min="10006" max="10006" width="8.85546875" style="87" customWidth="1"/>
    <col min="10007" max="10007" width="12.7109375" style="87"/>
    <col min="10008" max="10008" width="14.85546875" style="87" customWidth="1"/>
    <col min="10009" max="10012" width="22.42578125" style="87" customWidth="1"/>
    <col min="10013" max="10013" width="25.28515625" style="87" customWidth="1"/>
    <col min="10014" max="10014" width="6.28515625" style="87" customWidth="1"/>
    <col min="10015" max="10240" width="12.7109375" style="87"/>
    <col min="10241" max="10241" width="3.85546875" style="87" customWidth="1"/>
    <col min="10242" max="10242" width="5.5703125" style="87" customWidth="1"/>
    <col min="10243" max="10243" width="28.140625" style="87" customWidth="1"/>
    <col min="10244" max="10256" width="14" style="87" customWidth="1"/>
    <col min="10257" max="10257" width="3.85546875" style="87" customWidth="1"/>
    <col min="10258" max="10258" width="13.7109375" style="87" bestFit="1" customWidth="1"/>
    <col min="10259" max="10260" width="12.7109375" style="87"/>
    <col min="10261" max="10261" width="17.140625" style="87" customWidth="1"/>
    <col min="10262" max="10262" width="8.85546875" style="87" customWidth="1"/>
    <col min="10263" max="10263" width="12.7109375" style="87"/>
    <col min="10264" max="10264" width="14.85546875" style="87" customWidth="1"/>
    <col min="10265" max="10268" width="22.42578125" style="87" customWidth="1"/>
    <col min="10269" max="10269" width="25.28515625" style="87" customWidth="1"/>
    <col min="10270" max="10270" width="6.28515625" style="87" customWidth="1"/>
    <col min="10271" max="10496" width="12.7109375" style="87"/>
    <col min="10497" max="10497" width="3.85546875" style="87" customWidth="1"/>
    <col min="10498" max="10498" width="5.5703125" style="87" customWidth="1"/>
    <col min="10499" max="10499" width="28.140625" style="87" customWidth="1"/>
    <col min="10500" max="10512" width="14" style="87" customWidth="1"/>
    <col min="10513" max="10513" width="3.85546875" style="87" customWidth="1"/>
    <col min="10514" max="10514" width="13.7109375" style="87" bestFit="1" customWidth="1"/>
    <col min="10515" max="10516" width="12.7109375" style="87"/>
    <col min="10517" max="10517" width="17.140625" style="87" customWidth="1"/>
    <col min="10518" max="10518" width="8.85546875" style="87" customWidth="1"/>
    <col min="10519" max="10519" width="12.7109375" style="87"/>
    <col min="10520" max="10520" width="14.85546875" style="87" customWidth="1"/>
    <col min="10521" max="10524" width="22.42578125" style="87" customWidth="1"/>
    <col min="10525" max="10525" width="25.28515625" style="87" customWidth="1"/>
    <col min="10526" max="10526" width="6.28515625" style="87" customWidth="1"/>
    <col min="10527" max="10752" width="12.7109375" style="87"/>
    <col min="10753" max="10753" width="3.85546875" style="87" customWidth="1"/>
    <col min="10754" max="10754" width="5.5703125" style="87" customWidth="1"/>
    <col min="10755" max="10755" width="28.140625" style="87" customWidth="1"/>
    <col min="10756" max="10768" width="14" style="87" customWidth="1"/>
    <col min="10769" max="10769" width="3.85546875" style="87" customWidth="1"/>
    <col min="10770" max="10770" width="13.7109375" style="87" bestFit="1" customWidth="1"/>
    <col min="10771" max="10772" width="12.7109375" style="87"/>
    <col min="10773" max="10773" width="17.140625" style="87" customWidth="1"/>
    <col min="10774" max="10774" width="8.85546875" style="87" customWidth="1"/>
    <col min="10775" max="10775" width="12.7109375" style="87"/>
    <col min="10776" max="10776" width="14.85546875" style="87" customWidth="1"/>
    <col min="10777" max="10780" width="22.42578125" style="87" customWidth="1"/>
    <col min="10781" max="10781" width="25.28515625" style="87" customWidth="1"/>
    <col min="10782" max="10782" width="6.28515625" style="87" customWidth="1"/>
    <col min="10783" max="11008" width="12.7109375" style="87"/>
    <col min="11009" max="11009" width="3.85546875" style="87" customWidth="1"/>
    <col min="11010" max="11010" width="5.5703125" style="87" customWidth="1"/>
    <col min="11011" max="11011" width="28.140625" style="87" customWidth="1"/>
    <col min="11012" max="11024" width="14" style="87" customWidth="1"/>
    <col min="11025" max="11025" width="3.85546875" style="87" customWidth="1"/>
    <col min="11026" max="11026" width="13.7109375" style="87" bestFit="1" customWidth="1"/>
    <col min="11027" max="11028" width="12.7109375" style="87"/>
    <col min="11029" max="11029" width="17.140625" style="87" customWidth="1"/>
    <col min="11030" max="11030" width="8.85546875" style="87" customWidth="1"/>
    <col min="11031" max="11031" width="12.7109375" style="87"/>
    <col min="11032" max="11032" width="14.85546875" style="87" customWidth="1"/>
    <col min="11033" max="11036" width="22.42578125" style="87" customWidth="1"/>
    <col min="11037" max="11037" width="25.28515625" style="87" customWidth="1"/>
    <col min="11038" max="11038" width="6.28515625" style="87" customWidth="1"/>
    <col min="11039" max="11264" width="12.7109375" style="87"/>
    <col min="11265" max="11265" width="3.85546875" style="87" customWidth="1"/>
    <col min="11266" max="11266" width="5.5703125" style="87" customWidth="1"/>
    <col min="11267" max="11267" width="28.140625" style="87" customWidth="1"/>
    <col min="11268" max="11280" width="14" style="87" customWidth="1"/>
    <col min="11281" max="11281" width="3.85546875" style="87" customWidth="1"/>
    <col min="11282" max="11282" width="13.7109375" style="87" bestFit="1" customWidth="1"/>
    <col min="11283" max="11284" width="12.7109375" style="87"/>
    <col min="11285" max="11285" width="17.140625" style="87" customWidth="1"/>
    <col min="11286" max="11286" width="8.85546875" style="87" customWidth="1"/>
    <col min="11287" max="11287" width="12.7109375" style="87"/>
    <col min="11288" max="11288" width="14.85546875" style="87" customWidth="1"/>
    <col min="11289" max="11292" width="22.42578125" style="87" customWidth="1"/>
    <col min="11293" max="11293" width="25.28515625" style="87" customWidth="1"/>
    <col min="11294" max="11294" width="6.28515625" style="87" customWidth="1"/>
    <col min="11295" max="11520" width="12.7109375" style="87"/>
    <col min="11521" max="11521" width="3.85546875" style="87" customWidth="1"/>
    <col min="11522" max="11522" width="5.5703125" style="87" customWidth="1"/>
    <col min="11523" max="11523" width="28.140625" style="87" customWidth="1"/>
    <col min="11524" max="11536" width="14" style="87" customWidth="1"/>
    <col min="11537" max="11537" width="3.85546875" style="87" customWidth="1"/>
    <col min="11538" max="11538" width="13.7109375" style="87" bestFit="1" customWidth="1"/>
    <col min="11539" max="11540" width="12.7109375" style="87"/>
    <col min="11541" max="11541" width="17.140625" style="87" customWidth="1"/>
    <col min="11542" max="11542" width="8.85546875" style="87" customWidth="1"/>
    <col min="11543" max="11543" width="12.7109375" style="87"/>
    <col min="11544" max="11544" width="14.85546875" style="87" customWidth="1"/>
    <col min="11545" max="11548" width="22.42578125" style="87" customWidth="1"/>
    <col min="11549" max="11549" width="25.28515625" style="87" customWidth="1"/>
    <col min="11550" max="11550" width="6.28515625" style="87" customWidth="1"/>
    <col min="11551" max="11776" width="12.7109375" style="87"/>
    <col min="11777" max="11777" width="3.85546875" style="87" customWidth="1"/>
    <col min="11778" max="11778" width="5.5703125" style="87" customWidth="1"/>
    <col min="11779" max="11779" width="28.140625" style="87" customWidth="1"/>
    <col min="11780" max="11792" width="14" style="87" customWidth="1"/>
    <col min="11793" max="11793" width="3.85546875" style="87" customWidth="1"/>
    <col min="11794" max="11794" width="13.7109375" style="87" bestFit="1" customWidth="1"/>
    <col min="11795" max="11796" width="12.7109375" style="87"/>
    <col min="11797" max="11797" width="17.140625" style="87" customWidth="1"/>
    <col min="11798" max="11798" width="8.85546875" style="87" customWidth="1"/>
    <col min="11799" max="11799" width="12.7109375" style="87"/>
    <col min="11800" max="11800" width="14.85546875" style="87" customWidth="1"/>
    <col min="11801" max="11804" width="22.42578125" style="87" customWidth="1"/>
    <col min="11805" max="11805" width="25.28515625" style="87" customWidth="1"/>
    <col min="11806" max="11806" width="6.28515625" style="87" customWidth="1"/>
    <col min="11807" max="12032" width="12.7109375" style="87"/>
    <col min="12033" max="12033" width="3.85546875" style="87" customWidth="1"/>
    <col min="12034" max="12034" width="5.5703125" style="87" customWidth="1"/>
    <col min="12035" max="12035" width="28.140625" style="87" customWidth="1"/>
    <col min="12036" max="12048" width="14" style="87" customWidth="1"/>
    <col min="12049" max="12049" width="3.85546875" style="87" customWidth="1"/>
    <col min="12050" max="12050" width="13.7109375" style="87" bestFit="1" customWidth="1"/>
    <col min="12051" max="12052" width="12.7109375" style="87"/>
    <col min="12053" max="12053" width="17.140625" style="87" customWidth="1"/>
    <col min="12054" max="12054" width="8.85546875" style="87" customWidth="1"/>
    <col min="12055" max="12055" width="12.7109375" style="87"/>
    <col min="12056" max="12056" width="14.85546875" style="87" customWidth="1"/>
    <col min="12057" max="12060" width="22.42578125" style="87" customWidth="1"/>
    <col min="12061" max="12061" width="25.28515625" style="87" customWidth="1"/>
    <col min="12062" max="12062" width="6.28515625" style="87" customWidth="1"/>
    <col min="12063" max="12288" width="12.7109375" style="87"/>
    <col min="12289" max="12289" width="3.85546875" style="87" customWidth="1"/>
    <col min="12290" max="12290" width="5.5703125" style="87" customWidth="1"/>
    <col min="12291" max="12291" width="28.140625" style="87" customWidth="1"/>
    <col min="12292" max="12304" width="14" style="87" customWidth="1"/>
    <col min="12305" max="12305" width="3.85546875" style="87" customWidth="1"/>
    <col min="12306" max="12306" width="13.7109375" style="87" bestFit="1" customWidth="1"/>
    <col min="12307" max="12308" width="12.7109375" style="87"/>
    <col min="12309" max="12309" width="17.140625" style="87" customWidth="1"/>
    <col min="12310" max="12310" width="8.85546875" style="87" customWidth="1"/>
    <col min="12311" max="12311" width="12.7109375" style="87"/>
    <col min="12312" max="12312" width="14.85546875" style="87" customWidth="1"/>
    <col min="12313" max="12316" width="22.42578125" style="87" customWidth="1"/>
    <col min="12317" max="12317" width="25.28515625" style="87" customWidth="1"/>
    <col min="12318" max="12318" width="6.28515625" style="87" customWidth="1"/>
    <col min="12319" max="12544" width="12.7109375" style="87"/>
    <col min="12545" max="12545" width="3.85546875" style="87" customWidth="1"/>
    <col min="12546" max="12546" width="5.5703125" style="87" customWidth="1"/>
    <col min="12547" max="12547" width="28.140625" style="87" customWidth="1"/>
    <col min="12548" max="12560" width="14" style="87" customWidth="1"/>
    <col min="12561" max="12561" width="3.85546875" style="87" customWidth="1"/>
    <col min="12562" max="12562" width="13.7109375" style="87" bestFit="1" customWidth="1"/>
    <col min="12563" max="12564" width="12.7109375" style="87"/>
    <col min="12565" max="12565" width="17.140625" style="87" customWidth="1"/>
    <col min="12566" max="12566" width="8.85546875" style="87" customWidth="1"/>
    <col min="12567" max="12567" width="12.7109375" style="87"/>
    <col min="12568" max="12568" width="14.85546875" style="87" customWidth="1"/>
    <col min="12569" max="12572" width="22.42578125" style="87" customWidth="1"/>
    <col min="12573" max="12573" width="25.28515625" style="87" customWidth="1"/>
    <col min="12574" max="12574" width="6.28515625" style="87" customWidth="1"/>
    <col min="12575" max="12800" width="12.7109375" style="87"/>
    <col min="12801" max="12801" width="3.85546875" style="87" customWidth="1"/>
    <col min="12802" max="12802" width="5.5703125" style="87" customWidth="1"/>
    <col min="12803" max="12803" width="28.140625" style="87" customWidth="1"/>
    <col min="12804" max="12816" width="14" style="87" customWidth="1"/>
    <col min="12817" max="12817" width="3.85546875" style="87" customWidth="1"/>
    <col min="12818" max="12818" width="13.7109375" style="87" bestFit="1" customWidth="1"/>
    <col min="12819" max="12820" width="12.7109375" style="87"/>
    <col min="12821" max="12821" width="17.140625" style="87" customWidth="1"/>
    <col min="12822" max="12822" width="8.85546875" style="87" customWidth="1"/>
    <col min="12823" max="12823" width="12.7109375" style="87"/>
    <col min="12824" max="12824" width="14.85546875" style="87" customWidth="1"/>
    <col min="12825" max="12828" width="22.42578125" style="87" customWidth="1"/>
    <col min="12829" max="12829" width="25.28515625" style="87" customWidth="1"/>
    <col min="12830" max="12830" width="6.28515625" style="87" customWidth="1"/>
    <col min="12831" max="13056" width="12.7109375" style="87"/>
    <col min="13057" max="13057" width="3.85546875" style="87" customWidth="1"/>
    <col min="13058" max="13058" width="5.5703125" style="87" customWidth="1"/>
    <col min="13059" max="13059" width="28.140625" style="87" customWidth="1"/>
    <col min="13060" max="13072" width="14" style="87" customWidth="1"/>
    <col min="13073" max="13073" width="3.85546875" style="87" customWidth="1"/>
    <col min="13074" max="13074" width="13.7109375" style="87" bestFit="1" customWidth="1"/>
    <col min="13075" max="13076" width="12.7109375" style="87"/>
    <col min="13077" max="13077" width="17.140625" style="87" customWidth="1"/>
    <col min="13078" max="13078" width="8.85546875" style="87" customWidth="1"/>
    <col min="13079" max="13079" width="12.7109375" style="87"/>
    <col min="13080" max="13080" width="14.85546875" style="87" customWidth="1"/>
    <col min="13081" max="13084" width="22.42578125" style="87" customWidth="1"/>
    <col min="13085" max="13085" width="25.28515625" style="87" customWidth="1"/>
    <col min="13086" max="13086" width="6.28515625" style="87" customWidth="1"/>
    <col min="13087" max="13312" width="12.7109375" style="87"/>
    <col min="13313" max="13313" width="3.85546875" style="87" customWidth="1"/>
    <col min="13314" max="13314" width="5.5703125" style="87" customWidth="1"/>
    <col min="13315" max="13315" width="28.140625" style="87" customWidth="1"/>
    <col min="13316" max="13328" width="14" style="87" customWidth="1"/>
    <col min="13329" max="13329" width="3.85546875" style="87" customWidth="1"/>
    <col min="13330" max="13330" width="13.7109375" style="87" bestFit="1" customWidth="1"/>
    <col min="13331" max="13332" width="12.7109375" style="87"/>
    <col min="13333" max="13333" width="17.140625" style="87" customWidth="1"/>
    <col min="13334" max="13334" width="8.85546875" style="87" customWidth="1"/>
    <col min="13335" max="13335" width="12.7109375" style="87"/>
    <col min="13336" max="13336" width="14.85546875" style="87" customWidth="1"/>
    <col min="13337" max="13340" width="22.42578125" style="87" customWidth="1"/>
    <col min="13341" max="13341" width="25.28515625" style="87" customWidth="1"/>
    <col min="13342" max="13342" width="6.28515625" style="87" customWidth="1"/>
    <col min="13343" max="13568" width="12.7109375" style="87"/>
    <col min="13569" max="13569" width="3.85546875" style="87" customWidth="1"/>
    <col min="13570" max="13570" width="5.5703125" style="87" customWidth="1"/>
    <col min="13571" max="13571" width="28.140625" style="87" customWidth="1"/>
    <col min="13572" max="13584" width="14" style="87" customWidth="1"/>
    <col min="13585" max="13585" width="3.85546875" style="87" customWidth="1"/>
    <col min="13586" max="13586" width="13.7109375" style="87" bestFit="1" customWidth="1"/>
    <col min="13587" max="13588" width="12.7109375" style="87"/>
    <col min="13589" max="13589" width="17.140625" style="87" customWidth="1"/>
    <col min="13590" max="13590" width="8.85546875" style="87" customWidth="1"/>
    <col min="13591" max="13591" width="12.7109375" style="87"/>
    <col min="13592" max="13592" width="14.85546875" style="87" customWidth="1"/>
    <col min="13593" max="13596" width="22.42578125" style="87" customWidth="1"/>
    <col min="13597" max="13597" width="25.28515625" style="87" customWidth="1"/>
    <col min="13598" max="13598" width="6.28515625" style="87" customWidth="1"/>
    <col min="13599" max="13824" width="12.7109375" style="87"/>
    <col min="13825" max="13825" width="3.85546875" style="87" customWidth="1"/>
    <col min="13826" max="13826" width="5.5703125" style="87" customWidth="1"/>
    <col min="13827" max="13827" width="28.140625" style="87" customWidth="1"/>
    <col min="13828" max="13840" width="14" style="87" customWidth="1"/>
    <col min="13841" max="13841" width="3.85546875" style="87" customWidth="1"/>
    <col min="13842" max="13842" width="13.7109375" style="87" bestFit="1" customWidth="1"/>
    <col min="13843" max="13844" width="12.7109375" style="87"/>
    <col min="13845" max="13845" width="17.140625" style="87" customWidth="1"/>
    <col min="13846" max="13846" width="8.85546875" style="87" customWidth="1"/>
    <col min="13847" max="13847" width="12.7109375" style="87"/>
    <col min="13848" max="13848" width="14.85546875" style="87" customWidth="1"/>
    <col min="13849" max="13852" width="22.42578125" style="87" customWidth="1"/>
    <col min="13853" max="13853" width="25.28515625" style="87" customWidth="1"/>
    <col min="13854" max="13854" width="6.28515625" style="87" customWidth="1"/>
    <col min="13855" max="14080" width="12.7109375" style="87"/>
    <col min="14081" max="14081" width="3.85546875" style="87" customWidth="1"/>
    <col min="14082" max="14082" width="5.5703125" style="87" customWidth="1"/>
    <col min="14083" max="14083" width="28.140625" style="87" customWidth="1"/>
    <col min="14084" max="14096" width="14" style="87" customWidth="1"/>
    <col min="14097" max="14097" width="3.85546875" style="87" customWidth="1"/>
    <col min="14098" max="14098" width="13.7109375" style="87" bestFit="1" customWidth="1"/>
    <col min="14099" max="14100" width="12.7109375" style="87"/>
    <col min="14101" max="14101" width="17.140625" style="87" customWidth="1"/>
    <col min="14102" max="14102" width="8.85546875" style="87" customWidth="1"/>
    <col min="14103" max="14103" width="12.7109375" style="87"/>
    <col min="14104" max="14104" width="14.85546875" style="87" customWidth="1"/>
    <col min="14105" max="14108" width="22.42578125" style="87" customWidth="1"/>
    <col min="14109" max="14109" width="25.28515625" style="87" customWidth="1"/>
    <col min="14110" max="14110" width="6.28515625" style="87" customWidth="1"/>
    <col min="14111" max="14336" width="12.7109375" style="87"/>
    <col min="14337" max="14337" width="3.85546875" style="87" customWidth="1"/>
    <col min="14338" max="14338" width="5.5703125" style="87" customWidth="1"/>
    <col min="14339" max="14339" width="28.140625" style="87" customWidth="1"/>
    <col min="14340" max="14352" width="14" style="87" customWidth="1"/>
    <col min="14353" max="14353" width="3.85546875" style="87" customWidth="1"/>
    <col min="14354" max="14354" width="13.7109375" style="87" bestFit="1" customWidth="1"/>
    <col min="14355" max="14356" width="12.7109375" style="87"/>
    <col min="14357" max="14357" width="17.140625" style="87" customWidth="1"/>
    <col min="14358" max="14358" width="8.85546875" style="87" customWidth="1"/>
    <col min="14359" max="14359" width="12.7109375" style="87"/>
    <col min="14360" max="14360" width="14.85546875" style="87" customWidth="1"/>
    <col min="14361" max="14364" width="22.42578125" style="87" customWidth="1"/>
    <col min="14365" max="14365" width="25.28515625" style="87" customWidth="1"/>
    <col min="14366" max="14366" width="6.28515625" style="87" customWidth="1"/>
    <col min="14367" max="14592" width="12.7109375" style="87"/>
    <col min="14593" max="14593" width="3.85546875" style="87" customWidth="1"/>
    <col min="14594" max="14594" width="5.5703125" style="87" customWidth="1"/>
    <col min="14595" max="14595" width="28.140625" style="87" customWidth="1"/>
    <col min="14596" max="14608" width="14" style="87" customWidth="1"/>
    <col min="14609" max="14609" width="3.85546875" style="87" customWidth="1"/>
    <col min="14610" max="14610" width="13.7109375" style="87" bestFit="1" customWidth="1"/>
    <col min="14611" max="14612" width="12.7109375" style="87"/>
    <col min="14613" max="14613" width="17.140625" style="87" customWidth="1"/>
    <col min="14614" max="14614" width="8.85546875" style="87" customWidth="1"/>
    <col min="14615" max="14615" width="12.7109375" style="87"/>
    <col min="14616" max="14616" width="14.85546875" style="87" customWidth="1"/>
    <col min="14617" max="14620" width="22.42578125" style="87" customWidth="1"/>
    <col min="14621" max="14621" width="25.28515625" style="87" customWidth="1"/>
    <col min="14622" max="14622" width="6.28515625" style="87" customWidth="1"/>
    <col min="14623" max="14848" width="12.7109375" style="87"/>
    <col min="14849" max="14849" width="3.85546875" style="87" customWidth="1"/>
    <col min="14850" max="14850" width="5.5703125" style="87" customWidth="1"/>
    <col min="14851" max="14851" width="28.140625" style="87" customWidth="1"/>
    <col min="14852" max="14864" width="14" style="87" customWidth="1"/>
    <col min="14865" max="14865" width="3.85546875" style="87" customWidth="1"/>
    <col min="14866" max="14866" width="13.7109375" style="87" bestFit="1" customWidth="1"/>
    <col min="14867" max="14868" width="12.7109375" style="87"/>
    <col min="14869" max="14869" width="17.140625" style="87" customWidth="1"/>
    <col min="14870" max="14870" width="8.85546875" style="87" customWidth="1"/>
    <col min="14871" max="14871" width="12.7109375" style="87"/>
    <col min="14872" max="14872" width="14.85546875" style="87" customWidth="1"/>
    <col min="14873" max="14876" width="22.42578125" style="87" customWidth="1"/>
    <col min="14877" max="14877" width="25.28515625" style="87" customWidth="1"/>
    <col min="14878" max="14878" width="6.28515625" style="87" customWidth="1"/>
    <col min="14879" max="15104" width="12.7109375" style="87"/>
    <col min="15105" max="15105" width="3.85546875" style="87" customWidth="1"/>
    <col min="15106" max="15106" width="5.5703125" style="87" customWidth="1"/>
    <col min="15107" max="15107" width="28.140625" style="87" customWidth="1"/>
    <col min="15108" max="15120" width="14" style="87" customWidth="1"/>
    <col min="15121" max="15121" width="3.85546875" style="87" customWidth="1"/>
    <col min="15122" max="15122" width="13.7109375" style="87" bestFit="1" customWidth="1"/>
    <col min="15123" max="15124" width="12.7109375" style="87"/>
    <col min="15125" max="15125" width="17.140625" style="87" customWidth="1"/>
    <col min="15126" max="15126" width="8.85546875" style="87" customWidth="1"/>
    <col min="15127" max="15127" width="12.7109375" style="87"/>
    <col min="15128" max="15128" width="14.85546875" style="87" customWidth="1"/>
    <col min="15129" max="15132" width="22.42578125" style="87" customWidth="1"/>
    <col min="15133" max="15133" width="25.28515625" style="87" customWidth="1"/>
    <col min="15134" max="15134" width="6.28515625" style="87" customWidth="1"/>
    <col min="15135" max="15360" width="12.7109375" style="87"/>
    <col min="15361" max="15361" width="3.85546875" style="87" customWidth="1"/>
    <col min="15362" max="15362" width="5.5703125" style="87" customWidth="1"/>
    <col min="15363" max="15363" width="28.140625" style="87" customWidth="1"/>
    <col min="15364" max="15376" width="14" style="87" customWidth="1"/>
    <col min="15377" max="15377" width="3.85546875" style="87" customWidth="1"/>
    <col min="15378" max="15378" width="13.7109375" style="87" bestFit="1" customWidth="1"/>
    <col min="15379" max="15380" width="12.7109375" style="87"/>
    <col min="15381" max="15381" width="17.140625" style="87" customWidth="1"/>
    <col min="15382" max="15382" width="8.85546875" style="87" customWidth="1"/>
    <col min="15383" max="15383" width="12.7109375" style="87"/>
    <col min="15384" max="15384" width="14.85546875" style="87" customWidth="1"/>
    <col min="15385" max="15388" width="22.42578125" style="87" customWidth="1"/>
    <col min="15389" max="15389" width="25.28515625" style="87" customWidth="1"/>
    <col min="15390" max="15390" width="6.28515625" style="87" customWidth="1"/>
    <col min="15391" max="15616" width="12.7109375" style="87"/>
    <col min="15617" max="15617" width="3.85546875" style="87" customWidth="1"/>
    <col min="15618" max="15618" width="5.5703125" style="87" customWidth="1"/>
    <col min="15619" max="15619" width="28.140625" style="87" customWidth="1"/>
    <col min="15620" max="15632" width="14" style="87" customWidth="1"/>
    <col min="15633" max="15633" width="3.85546875" style="87" customWidth="1"/>
    <col min="15634" max="15634" width="13.7109375" style="87" bestFit="1" customWidth="1"/>
    <col min="15635" max="15636" width="12.7109375" style="87"/>
    <col min="15637" max="15637" width="17.140625" style="87" customWidth="1"/>
    <col min="15638" max="15638" width="8.85546875" style="87" customWidth="1"/>
    <col min="15639" max="15639" width="12.7109375" style="87"/>
    <col min="15640" max="15640" width="14.85546875" style="87" customWidth="1"/>
    <col min="15641" max="15644" width="22.42578125" style="87" customWidth="1"/>
    <col min="15645" max="15645" width="25.28515625" style="87" customWidth="1"/>
    <col min="15646" max="15646" width="6.28515625" style="87" customWidth="1"/>
    <col min="15647" max="15872" width="12.7109375" style="87"/>
    <col min="15873" max="15873" width="3.85546875" style="87" customWidth="1"/>
    <col min="15874" max="15874" width="5.5703125" style="87" customWidth="1"/>
    <col min="15875" max="15875" width="28.140625" style="87" customWidth="1"/>
    <col min="15876" max="15888" width="14" style="87" customWidth="1"/>
    <col min="15889" max="15889" width="3.85546875" style="87" customWidth="1"/>
    <col min="15890" max="15890" width="13.7109375" style="87" bestFit="1" customWidth="1"/>
    <col min="15891" max="15892" width="12.7109375" style="87"/>
    <col min="15893" max="15893" width="17.140625" style="87" customWidth="1"/>
    <col min="15894" max="15894" width="8.85546875" style="87" customWidth="1"/>
    <col min="15895" max="15895" width="12.7109375" style="87"/>
    <col min="15896" max="15896" width="14.85546875" style="87" customWidth="1"/>
    <col min="15897" max="15900" width="22.42578125" style="87" customWidth="1"/>
    <col min="15901" max="15901" width="25.28515625" style="87" customWidth="1"/>
    <col min="15902" max="15902" width="6.28515625" style="87" customWidth="1"/>
    <col min="15903" max="16128" width="12.7109375" style="87"/>
    <col min="16129" max="16129" width="3.85546875" style="87" customWidth="1"/>
    <col min="16130" max="16130" width="5.5703125" style="87" customWidth="1"/>
    <col min="16131" max="16131" width="28.140625" style="87" customWidth="1"/>
    <col min="16132" max="16144" width="14" style="87" customWidth="1"/>
    <col min="16145" max="16145" width="3.85546875" style="87" customWidth="1"/>
    <col min="16146" max="16146" width="13.7109375" style="87" bestFit="1" customWidth="1"/>
    <col min="16147" max="16148" width="12.7109375" style="87"/>
    <col min="16149" max="16149" width="17.140625" style="87" customWidth="1"/>
    <col min="16150" max="16150" width="8.85546875" style="87" customWidth="1"/>
    <col min="16151" max="16151" width="12.7109375" style="87"/>
    <col min="16152" max="16152" width="14.85546875" style="87" customWidth="1"/>
    <col min="16153" max="16156" width="22.42578125" style="87" customWidth="1"/>
    <col min="16157" max="16157" width="25.28515625" style="87" customWidth="1"/>
    <col min="16158" max="16158" width="6.28515625" style="87" customWidth="1"/>
    <col min="16159" max="16384" width="12.7109375" style="87"/>
  </cols>
  <sheetData>
    <row r="1" spans="1:33" ht="13.5" customHeight="1" x14ac:dyDescent="0.25">
      <c r="C1" s="87" t="s">
        <v>1</v>
      </c>
      <c r="D1" s="87" t="s">
        <v>1</v>
      </c>
      <c r="E1" s="89" t="s">
        <v>1</v>
      </c>
      <c r="F1" s="89"/>
      <c r="G1" s="89"/>
      <c r="H1" s="90" t="s">
        <v>1</v>
      </c>
      <c r="I1" s="90"/>
      <c r="J1" s="90"/>
      <c r="K1" s="90"/>
      <c r="L1" s="90"/>
      <c r="M1" s="90"/>
      <c r="N1" s="90"/>
      <c r="O1" s="90"/>
      <c r="P1" s="87" t="s">
        <v>1</v>
      </c>
    </row>
    <row r="2" spans="1:33" ht="18.75" x14ac:dyDescent="0.3">
      <c r="B2" s="350" t="s">
        <v>78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W2" s="351"/>
      <c r="X2" s="351"/>
      <c r="Y2" s="351"/>
      <c r="Z2" s="351"/>
      <c r="AA2" s="351"/>
      <c r="AB2" s="351"/>
      <c r="AC2" s="351"/>
    </row>
    <row r="3" spans="1:33" ht="24.75" customHeight="1" thickBot="1" x14ac:dyDescent="0.3">
      <c r="B3" s="91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R3" s="87" t="s">
        <v>1</v>
      </c>
      <c r="W3" s="93"/>
      <c r="X3" s="93"/>
      <c r="Y3" s="93"/>
      <c r="Z3" s="93"/>
      <c r="AA3" s="93"/>
      <c r="AB3" s="93"/>
      <c r="AC3" s="93"/>
    </row>
    <row r="4" spans="1:33" ht="24.75" customHeight="1" x14ac:dyDescent="0.25">
      <c r="A4" s="94"/>
      <c r="B4" s="358" t="s">
        <v>79</v>
      </c>
      <c r="C4" s="359"/>
      <c r="D4" s="95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5" t="s">
        <v>8</v>
      </c>
      <c r="J4" s="95" t="s">
        <v>9</v>
      </c>
      <c r="K4" s="95" t="s">
        <v>10</v>
      </c>
      <c r="L4" s="95" t="s">
        <v>11</v>
      </c>
      <c r="M4" s="95" t="s">
        <v>12</v>
      </c>
      <c r="N4" s="97" t="s">
        <v>13</v>
      </c>
      <c r="O4" s="95" t="s">
        <v>14</v>
      </c>
      <c r="P4" s="98">
        <v>2018</v>
      </c>
      <c r="W4" s="356"/>
      <c r="X4" s="356"/>
      <c r="Y4" s="99"/>
      <c r="Z4" s="99"/>
      <c r="AA4" s="99"/>
      <c r="AB4" s="99"/>
      <c r="AC4" s="100"/>
    </row>
    <row r="5" spans="1:33" ht="24.75" customHeight="1" thickBot="1" x14ac:dyDescent="0.3">
      <c r="A5" s="94"/>
      <c r="B5" s="360"/>
      <c r="C5" s="361"/>
      <c r="D5" s="101" t="s">
        <v>15</v>
      </c>
      <c r="E5" s="101" t="s">
        <v>15</v>
      </c>
      <c r="F5" s="101" t="s">
        <v>15</v>
      </c>
      <c r="G5" s="101" t="s">
        <v>15</v>
      </c>
      <c r="H5" s="101" t="s">
        <v>15</v>
      </c>
      <c r="I5" s="101" t="s">
        <v>15</v>
      </c>
      <c r="J5" s="101" t="s">
        <v>15</v>
      </c>
      <c r="K5" s="101" t="s">
        <v>15</v>
      </c>
      <c r="L5" s="101" t="s">
        <v>15</v>
      </c>
      <c r="M5" s="101" t="s">
        <v>15</v>
      </c>
      <c r="N5" s="101" t="s">
        <v>15</v>
      </c>
      <c r="O5" s="101" t="s">
        <v>15</v>
      </c>
      <c r="P5" s="102" t="s">
        <v>15</v>
      </c>
      <c r="Q5" s="103"/>
      <c r="R5" s="87" t="s">
        <v>1</v>
      </c>
      <c r="W5" s="356"/>
      <c r="X5" s="356"/>
      <c r="Y5" s="104"/>
      <c r="Z5" s="104"/>
      <c r="AA5" s="104"/>
      <c r="AB5" s="104"/>
      <c r="AC5" s="104"/>
    </row>
    <row r="6" spans="1:33" ht="24.75" customHeight="1" x14ac:dyDescent="0.25">
      <c r="A6" s="94"/>
      <c r="B6" s="105"/>
      <c r="C6" s="106" t="s">
        <v>80</v>
      </c>
      <c r="D6" s="107">
        <v>109.31466</v>
      </c>
      <c r="E6" s="108">
        <v>68.528772000000004</v>
      </c>
      <c r="F6" s="108">
        <v>97.856106999999994</v>
      </c>
      <c r="G6" s="108">
        <v>82.509551000000002</v>
      </c>
      <c r="H6" s="108">
        <v>69.492369999999994</v>
      </c>
      <c r="I6" s="108">
        <v>40.237850999999999</v>
      </c>
      <c r="J6" s="108">
        <v>43.208056999999997</v>
      </c>
      <c r="K6" s="108">
        <v>47.836074000000004</v>
      </c>
      <c r="L6" s="108">
        <v>54.916021999999998</v>
      </c>
      <c r="M6" s="108">
        <v>90.012615999999994</v>
      </c>
      <c r="N6" s="108">
        <v>105.70879499999999</v>
      </c>
      <c r="O6" s="108">
        <v>176.49804700000001</v>
      </c>
      <c r="P6" s="109">
        <v>986.118922</v>
      </c>
      <c r="Q6" s="87" t="s">
        <v>1</v>
      </c>
      <c r="R6" s="87" t="s">
        <v>1</v>
      </c>
      <c r="V6" s="93"/>
      <c r="W6" s="349"/>
      <c r="X6" s="349"/>
      <c r="Y6" s="111"/>
      <c r="Z6" s="111"/>
      <c r="AA6" s="111"/>
      <c r="AB6" s="111"/>
      <c r="AC6" s="111"/>
      <c r="AF6" s="87" t="s">
        <v>1</v>
      </c>
    </row>
    <row r="7" spans="1:33" ht="24.75" customHeight="1" x14ac:dyDescent="0.25">
      <c r="A7" s="94" t="s">
        <v>1</v>
      </c>
      <c r="B7" s="112"/>
      <c r="C7" s="113" t="s">
        <v>81</v>
      </c>
      <c r="D7" s="114">
        <v>80.826687000000007</v>
      </c>
      <c r="E7" s="115">
        <v>51.596271000000002</v>
      </c>
      <c r="F7" s="115">
        <v>44.560279999999999</v>
      </c>
      <c r="G7" s="115">
        <v>101.27055900000001</v>
      </c>
      <c r="H7" s="115">
        <v>59.068821</v>
      </c>
      <c r="I7" s="115">
        <v>67.422121000000004</v>
      </c>
      <c r="J7" s="115">
        <v>112.056254</v>
      </c>
      <c r="K7" s="115">
        <v>85.709456000000003</v>
      </c>
      <c r="L7" s="115">
        <v>101.35614200000001</v>
      </c>
      <c r="M7" s="115">
        <v>151.30676399999999</v>
      </c>
      <c r="N7" s="115">
        <v>82.765338999999997</v>
      </c>
      <c r="O7" s="115">
        <v>64.700269000000006</v>
      </c>
      <c r="P7" s="116">
        <v>1002.638963</v>
      </c>
      <c r="V7" s="93"/>
      <c r="W7" s="349"/>
      <c r="X7" s="349"/>
      <c r="Y7" s="111"/>
      <c r="Z7" s="111"/>
      <c r="AA7" s="111"/>
      <c r="AB7" s="111"/>
      <c r="AC7" s="111"/>
      <c r="AE7" s="87" t="s">
        <v>1</v>
      </c>
    </row>
    <row r="8" spans="1:33" ht="24.75" customHeight="1" x14ac:dyDescent="0.25">
      <c r="A8" s="94"/>
      <c r="B8" s="117"/>
      <c r="C8" s="113" t="s">
        <v>82</v>
      </c>
      <c r="D8" s="114">
        <v>47.828904000000001</v>
      </c>
      <c r="E8" s="115">
        <v>172.32697300000001</v>
      </c>
      <c r="F8" s="115">
        <v>183.08826099999999</v>
      </c>
      <c r="G8" s="115">
        <v>186.016898</v>
      </c>
      <c r="H8" s="115">
        <v>133.30188100000001</v>
      </c>
      <c r="I8" s="115">
        <v>66.354074999999995</v>
      </c>
      <c r="J8" s="115">
        <v>62.892848999999998</v>
      </c>
      <c r="K8" s="115">
        <v>93.400261999999998</v>
      </c>
      <c r="L8" s="115">
        <v>57.312553999999999</v>
      </c>
      <c r="M8" s="115">
        <v>52.166646999999998</v>
      </c>
      <c r="N8" s="115">
        <v>19.264305</v>
      </c>
      <c r="O8" s="115">
        <v>29.224851000000001</v>
      </c>
      <c r="P8" s="116">
        <v>1103.1784600000001</v>
      </c>
      <c r="R8" s="87" t="s">
        <v>1</v>
      </c>
      <c r="V8" s="93"/>
      <c r="W8" s="349"/>
      <c r="X8" s="349"/>
      <c r="Y8" s="111"/>
      <c r="Z8" s="111"/>
      <c r="AA8" s="111"/>
      <c r="AB8" s="111"/>
      <c r="AC8" s="111"/>
    </row>
    <row r="9" spans="1:33" ht="24.75" customHeight="1" thickBot="1" x14ac:dyDescent="0.3">
      <c r="A9" s="94"/>
      <c r="B9" s="118" t="s">
        <v>64</v>
      </c>
      <c r="C9" s="119" t="s">
        <v>65</v>
      </c>
      <c r="D9" s="120">
        <v>237.97025099999999</v>
      </c>
      <c r="E9" s="121">
        <v>292.45201600000001</v>
      </c>
      <c r="F9" s="121">
        <v>325.50464799999997</v>
      </c>
      <c r="G9" s="121">
        <v>369.79700800000001</v>
      </c>
      <c r="H9" s="121">
        <v>261.86307199999999</v>
      </c>
      <c r="I9" s="121">
        <v>174.01404700000001</v>
      </c>
      <c r="J9" s="120">
        <v>218.15716</v>
      </c>
      <c r="K9" s="120">
        <v>226.94579200000001</v>
      </c>
      <c r="L9" s="120">
        <v>213.58471800000001</v>
      </c>
      <c r="M9" s="120">
        <v>293.48602699999998</v>
      </c>
      <c r="N9" s="120">
        <v>207.738439</v>
      </c>
      <c r="O9" s="120">
        <v>270.42316699999998</v>
      </c>
      <c r="P9" s="122">
        <v>3091.9363450000001</v>
      </c>
      <c r="R9" s="87" t="s">
        <v>1</v>
      </c>
      <c r="W9" s="348"/>
      <c r="X9" s="348"/>
      <c r="Y9" s="123"/>
      <c r="Z9" s="123"/>
      <c r="AA9" s="123"/>
      <c r="AB9" s="123"/>
      <c r="AC9" s="123"/>
      <c r="AE9" s="87" t="s">
        <v>1</v>
      </c>
      <c r="AG9" s="87" t="s">
        <v>1</v>
      </c>
    </row>
    <row r="10" spans="1:33" ht="24.75" customHeight="1" x14ac:dyDescent="0.25">
      <c r="A10" s="94"/>
      <c r="B10" s="105"/>
      <c r="C10" s="106" t="s">
        <v>83</v>
      </c>
      <c r="D10" s="107">
        <v>324.324928</v>
      </c>
      <c r="E10" s="108">
        <v>704.40833499999997</v>
      </c>
      <c r="F10" s="108">
        <v>988.88600799999995</v>
      </c>
      <c r="G10" s="108">
        <v>701.26772900000003</v>
      </c>
      <c r="H10" s="108">
        <v>477.73953499999999</v>
      </c>
      <c r="I10" s="108">
        <v>462.48420599999997</v>
      </c>
      <c r="J10" s="108">
        <v>563.68608600000005</v>
      </c>
      <c r="K10" s="108">
        <v>512.55309499999998</v>
      </c>
      <c r="L10" s="108">
        <v>391.03195399999998</v>
      </c>
      <c r="M10" s="108">
        <v>329.894567</v>
      </c>
      <c r="N10" s="108">
        <v>281.78076900000002</v>
      </c>
      <c r="O10" s="108">
        <v>224.721643</v>
      </c>
      <c r="P10" s="109">
        <v>5962.7788549999996</v>
      </c>
      <c r="R10" s="87" t="s">
        <v>1</v>
      </c>
      <c r="V10" s="93"/>
      <c r="W10" s="357"/>
      <c r="X10" s="357"/>
      <c r="Y10" s="123"/>
      <c r="Z10" s="123"/>
      <c r="AA10" s="123"/>
      <c r="AB10" s="123"/>
      <c r="AC10" s="123"/>
      <c r="AE10" s="87" t="s">
        <v>1</v>
      </c>
    </row>
    <row r="11" spans="1:33" ht="24.75" customHeight="1" x14ac:dyDescent="0.25">
      <c r="A11" s="94"/>
      <c r="B11" s="112"/>
      <c r="C11" s="113" t="s">
        <v>67</v>
      </c>
      <c r="D11" s="114">
        <v>55.236350000000002</v>
      </c>
      <c r="E11" s="115">
        <v>34.256084000000001</v>
      </c>
      <c r="F11" s="115">
        <v>74.461364000000003</v>
      </c>
      <c r="G11" s="115">
        <v>37.709318000000003</v>
      </c>
      <c r="H11" s="115">
        <v>47.262179000000003</v>
      </c>
      <c r="I11" s="115">
        <v>30.641058000000001</v>
      </c>
      <c r="J11" s="115">
        <v>12.255457</v>
      </c>
      <c r="K11" s="115">
        <v>19.838083000000001</v>
      </c>
      <c r="L11" s="115">
        <v>21.411991</v>
      </c>
      <c r="M11" s="115">
        <v>21.570864</v>
      </c>
      <c r="N11" s="115">
        <v>52.782350000000001</v>
      </c>
      <c r="O11" s="115">
        <v>81.354088000000004</v>
      </c>
      <c r="P11" s="116">
        <v>488.77918599999998</v>
      </c>
      <c r="Q11" s="87" t="s">
        <v>1</v>
      </c>
      <c r="V11" s="93"/>
      <c r="W11" s="357"/>
      <c r="X11" s="357"/>
      <c r="Y11" s="123"/>
      <c r="Z11" s="123"/>
      <c r="AA11" s="123"/>
      <c r="AB11" s="123"/>
      <c r="AC11" s="123"/>
    </row>
    <row r="12" spans="1:33" ht="24.75" customHeight="1" x14ac:dyDescent="0.25">
      <c r="A12" s="94"/>
      <c r="B12" s="117"/>
      <c r="C12" s="113" t="s">
        <v>68</v>
      </c>
      <c r="D12" s="114">
        <v>190.33137600000001</v>
      </c>
      <c r="E12" s="115">
        <v>43.153350000000003</v>
      </c>
      <c r="F12" s="115">
        <v>65.535068999999993</v>
      </c>
      <c r="G12" s="115">
        <v>32.024214999999998</v>
      </c>
      <c r="H12" s="115">
        <v>44.228464000000002</v>
      </c>
      <c r="I12" s="115">
        <v>65.968270000000004</v>
      </c>
      <c r="J12" s="115">
        <v>85.868268</v>
      </c>
      <c r="K12" s="115">
        <v>76.730222999999995</v>
      </c>
      <c r="L12" s="115">
        <v>50.175510000000003</v>
      </c>
      <c r="M12" s="115">
        <v>120.329348</v>
      </c>
      <c r="N12" s="115">
        <v>217.59357600000001</v>
      </c>
      <c r="O12" s="115">
        <v>254.27078399999999</v>
      </c>
      <c r="P12" s="116">
        <v>1246.208453</v>
      </c>
      <c r="R12" s="87" t="s">
        <v>1</v>
      </c>
      <c r="V12" s="93"/>
      <c r="W12" s="357"/>
      <c r="X12" s="357"/>
      <c r="Y12" s="123"/>
      <c r="Z12" s="123"/>
      <c r="AA12" s="123"/>
      <c r="AB12" s="123"/>
      <c r="AC12" s="123"/>
    </row>
    <row r="13" spans="1:33" ht="24.75" customHeight="1" thickBot="1" x14ac:dyDescent="0.3">
      <c r="A13" s="94"/>
      <c r="B13" s="124" t="s">
        <v>69</v>
      </c>
      <c r="C13" s="125" t="s">
        <v>70</v>
      </c>
      <c r="D13" s="126">
        <v>569.89265399999999</v>
      </c>
      <c r="E13" s="127">
        <v>781.817769</v>
      </c>
      <c r="F13" s="127">
        <v>1128.882441</v>
      </c>
      <c r="G13" s="127">
        <v>771.001262</v>
      </c>
      <c r="H13" s="127">
        <v>569.23017800000002</v>
      </c>
      <c r="I13" s="127">
        <v>559.09353399999998</v>
      </c>
      <c r="J13" s="126">
        <v>661.80981099999997</v>
      </c>
      <c r="K13" s="126">
        <v>609.12140099999999</v>
      </c>
      <c r="L13" s="126">
        <v>462.61945500000002</v>
      </c>
      <c r="M13" s="126">
        <v>471.79477900000001</v>
      </c>
      <c r="N13" s="126">
        <v>552.15669500000001</v>
      </c>
      <c r="O13" s="126">
        <v>560.34651499999995</v>
      </c>
      <c r="P13" s="128">
        <v>7697.7664940000004</v>
      </c>
      <c r="R13" s="87" t="s">
        <v>1</v>
      </c>
      <c r="W13" s="348"/>
      <c r="X13" s="348"/>
      <c r="Y13" s="123"/>
      <c r="Z13" s="123"/>
      <c r="AA13" s="123"/>
      <c r="AB13" s="123"/>
      <c r="AC13" s="123"/>
    </row>
    <row r="14" spans="1:33" ht="24.75" customHeight="1" thickBot="1" x14ac:dyDescent="0.3">
      <c r="A14" s="94"/>
      <c r="B14" s="129" t="s">
        <v>71</v>
      </c>
      <c r="C14" s="130" t="s">
        <v>72</v>
      </c>
      <c r="D14" s="131">
        <v>331.92240299999997</v>
      </c>
      <c r="E14" s="131">
        <v>489.36575299999998</v>
      </c>
      <c r="F14" s="131">
        <v>803.377793</v>
      </c>
      <c r="G14" s="131">
        <v>401.20425399999999</v>
      </c>
      <c r="H14" s="131">
        <v>307.36710599999998</v>
      </c>
      <c r="I14" s="131">
        <v>385.07948699999997</v>
      </c>
      <c r="J14" s="131">
        <v>443.65265099999999</v>
      </c>
      <c r="K14" s="131">
        <v>382.17560900000001</v>
      </c>
      <c r="L14" s="131">
        <v>249.03473700000001</v>
      </c>
      <c r="M14" s="131">
        <v>178.308752</v>
      </c>
      <c r="N14" s="131">
        <v>344.41825599999999</v>
      </c>
      <c r="O14" s="131">
        <v>289.92334799999998</v>
      </c>
      <c r="P14" s="132">
        <v>4605.8301490000003</v>
      </c>
      <c r="Q14" s="87" t="s">
        <v>1</v>
      </c>
      <c r="S14" s="87" t="s">
        <v>1</v>
      </c>
      <c r="T14" s="87" t="s">
        <v>84</v>
      </c>
      <c r="W14" s="347"/>
      <c r="X14" s="347"/>
      <c r="Y14" s="123"/>
      <c r="Z14" s="123"/>
      <c r="AA14" s="123"/>
      <c r="AB14" s="123"/>
      <c r="AC14" s="123"/>
      <c r="AF14" s="93"/>
    </row>
    <row r="15" spans="1:33" ht="15" customHeight="1" thickBot="1" x14ac:dyDescent="0.3">
      <c r="A15" s="93"/>
      <c r="B15" s="346"/>
      <c r="C15" s="346"/>
      <c r="D15" s="133" t="s">
        <v>1</v>
      </c>
      <c r="E15" s="133" t="s">
        <v>1</v>
      </c>
      <c r="F15" s="133" t="s">
        <v>1</v>
      </c>
      <c r="G15" s="133" t="s">
        <v>1</v>
      </c>
      <c r="H15" s="133" t="s">
        <v>1</v>
      </c>
      <c r="I15" s="133" t="s">
        <v>1</v>
      </c>
      <c r="J15" s="133"/>
      <c r="K15" s="133"/>
      <c r="L15" s="133"/>
      <c r="M15" s="133"/>
      <c r="N15" s="133"/>
      <c r="O15" s="133"/>
      <c r="P15" s="133" t="s">
        <v>1</v>
      </c>
      <c r="Q15" s="93"/>
      <c r="R15" s="87" t="s">
        <v>1</v>
      </c>
      <c r="W15" s="347"/>
      <c r="X15" s="347"/>
      <c r="Y15" s="123"/>
      <c r="Z15" s="123"/>
      <c r="AA15" s="123"/>
      <c r="AB15" s="123"/>
      <c r="AC15" s="123"/>
    </row>
    <row r="16" spans="1:33" ht="24.75" customHeight="1" thickBot="1" x14ac:dyDescent="0.3">
      <c r="A16" s="94"/>
      <c r="B16" s="134"/>
      <c r="C16" s="135" t="s">
        <v>73</v>
      </c>
      <c r="D16" s="136">
        <f>-(D6-D10)</f>
        <v>215.010268</v>
      </c>
      <c r="E16" s="136">
        <f t="shared" ref="E16:P18" si="0">-(E6-E10)</f>
        <v>635.87956299999996</v>
      </c>
      <c r="F16" s="136">
        <f t="shared" si="0"/>
        <v>891.029901</v>
      </c>
      <c r="G16" s="136">
        <f t="shared" si="0"/>
        <v>618.75817800000004</v>
      </c>
      <c r="H16" s="136">
        <f t="shared" si="0"/>
        <v>408.247165</v>
      </c>
      <c r="I16" s="136">
        <f t="shared" si="0"/>
        <v>422.24635499999999</v>
      </c>
      <c r="J16" s="136">
        <f t="shared" si="0"/>
        <v>520.47802900000011</v>
      </c>
      <c r="K16" s="136">
        <f t="shared" si="0"/>
        <v>464.71702099999999</v>
      </c>
      <c r="L16" s="136">
        <f t="shared" si="0"/>
        <v>336.11593199999999</v>
      </c>
      <c r="M16" s="136">
        <f t="shared" si="0"/>
        <v>239.88195100000002</v>
      </c>
      <c r="N16" s="136">
        <f t="shared" si="0"/>
        <v>176.07197400000001</v>
      </c>
      <c r="O16" s="136">
        <f t="shared" si="0"/>
        <v>48.223595999999986</v>
      </c>
      <c r="P16" s="137">
        <f t="shared" si="0"/>
        <v>4976.6599329999999</v>
      </c>
      <c r="R16" s="87" t="s">
        <v>1</v>
      </c>
      <c r="W16" s="347"/>
      <c r="X16" s="347"/>
      <c r="Y16" s="123"/>
      <c r="Z16" s="123"/>
      <c r="AA16" s="123"/>
      <c r="AB16" s="123"/>
      <c r="AC16" s="123"/>
    </row>
    <row r="17" spans="1:29" ht="24.75" customHeight="1" thickBot="1" x14ac:dyDescent="0.3">
      <c r="A17" s="94"/>
      <c r="B17" s="134"/>
      <c r="C17" s="135" t="s">
        <v>74</v>
      </c>
      <c r="D17" s="138">
        <f>-(D7-D11)</f>
        <v>-25.590337000000005</v>
      </c>
      <c r="E17" s="138">
        <f t="shared" si="0"/>
        <v>-17.340187</v>
      </c>
      <c r="F17" s="138">
        <f t="shared" si="0"/>
        <v>29.901084000000004</v>
      </c>
      <c r="G17" s="138">
        <f t="shared" si="0"/>
        <v>-63.561241000000003</v>
      </c>
      <c r="H17" s="138">
        <f t="shared" si="0"/>
        <v>-11.806641999999997</v>
      </c>
      <c r="I17" s="138">
        <f t="shared" si="0"/>
        <v>-36.781063000000003</v>
      </c>
      <c r="J17" s="138">
        <f t="shared" si="0"/>
        <v>-99.800796999999989</v>
      </c>
      <c r="K17" s="138">
        <f t="shared" si="0"/>
        <v>-65.871373000000006</v>
      </c>
      <c r="L17" s="138">
        <f t="shared" si="0"/>
        <v>-79.944151000000005</v>
      </c>
      <c r="M17" s="138">
        <f t="shared" si="0"/>
        <v>-129.73589999999999</v>
      </c>
      <c r="N17" s="138">
        <f t="shared" si="0"/>
        <v>-29.982988999999996</v>
      </c>
      <c r="O17" s="138">
        <f t="shared" si="0"/>
        <v>16.653818999999999</v>
      </c>
      <c r="P17" s="139">
        <f t="shared" si="0"/>
        <v>-513.85977700000001</v>
      </c>
      <c r="W17" s="347"/>
      <c r="X17" s="347"/>
      <c r="Y17" s="123"/>
      <c r="Z17" s="123"/>
      <c r="AA17" s="123"/>
      <c r="AB17" s="123"/>
      <c r="AC17" s="123"/>
    </row>
    <row r="18" spans="1:29" ht="24.75" customHeight="1" thickBot="1" x14ac:dyDescent="0.3">
      <c r="A18" s="94"/>
      <c r="B18" s="134"/>
      <c r="C18" s="135" t="s">
        <v>75</v>
      </c>
      <c r="D18" s="138">
        <f>-(D8-D12)</f>
        <v>142.50247200000001</v>
      </c>
      <c r="E18" s="138">
        <f t="shared" si="0"/>
        <v>-129.17362300000002</v>
      </c>
      <c r="F18" s="138">
        <f t="shared" si="0"/>
        <v>-117.553192</v>
      </c>
      <c r="G18" s="138">
        <f t="shared" si="0"/>
        <v>-153.992683</v>
      </c>
      <c r="H18" s="138">
        <f t="shared" si="0"/>
        <v>-89.073417000000006</v>
      </c>
      <c r="I18" s="138">
        <f t="shared" si="0"/>
        <v>-0.38580499999999063</v>
      </c>
      <c r="J18" s="138">
        <f t="shared" si="0"/>
        <v>22.975419000000002</v>
      </c>
      <c r="K18" s="138">
        <f t="shared" si="0"/>
        <v>-16.670039000000003</v>
      </c>
      <c r="L18" s="138">
        <f t="shared" si="0"/>
        <v>-7.1370439999999959</v>
      </c>
      <c r="M18" s="138">
        <f t="shared" si="0"/>
        <v>68.162700999999998</v>
      </c>
      <c r="N18" s="138">
        <f t="shared" si="0"/>
        <v>198.32927100000001</v>
      </c>
      <c r="O18" s="138">
        <f t="shared" si="0"/>
        <v>225.04593299999999</v>
      </c>
      <c r="P18" s="139">
        <f t="shared" si="0"/>
        <v>143.02999299999988</v>
      </c>
      <c r="R18" s="87" t="s">
        <v>1</v>
      </c>
      <c r="W18" s="347"/>
      <c r="X18" s="347"/>
      <c r="Y18" s="123"/>
      <c r="Z18" s="123"/>
      <c r="AA18" s="123"/>
      <c r="AB18" s="123"/>
      <c r="AC18" s="123"/>
    </row>
    <row r="19" spans="1:29" x14ac:dyDescent="0.25">
      <c r="B19" s="140"/>
      <c r="C19" s="90"/>
    </row>
    <row r="20" spans="1:29" x14ac:dyDescent="0.25">
      <c r="B20" s="140"/>
      <c r="C20" s="90"/>
    </row>
    <row r="21" spans="1:29" x14ac:dyDescent="0.25">
      <c r="B21" s="140"/>
      <c r="C21" s="90"/>
      <c r="E21" s="87" t="s">
        <v>1</v>
      </c>
      <c r="G21" s="141"/>
    </row>
    <row r="22" spans="1:29" x14ac:dyDescent="0.25">
      <c r="B22" s="140"/>
      <c r="C22" s="90"/>
      <c r="G22" s="141"/>
      <c r="I22" s="87" t="s">
        <v>1</v>
      </c>
      <c r="L22" s="87" t="s">
        <v>1</v>
      </c>
      <c r="N22" s="87" t="s">
        <v>1</v>
      </c>
    </row>
    <row r="23" spans="1:29" x14ac:dyDescent="0.25">
      <c r="F23" s="87" t="s">
        <v>1</v>
      </c>
      <c r="G23" s="141"/>
    </row>
    <row r="24" spans="1:29" x14ac:dyDescent="0.25">
      <c r="G24" s="141"/>
      <c r="I24" s="87" t="s">
        <v>1</v>
      </c>
      <c r="N24" s="87" t="s">
        <v>1</v>
      </c>
    </row>
    <row r="25" spans="1:29" x14ac:dyDescent="0.25">
      <c r="G25" s="141"/>
    </row>
    <row r="26" spans="1:29" x14ac:dyDescent="0.25">
      <c r="G26" s="141"/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N10" sqref="N10"/>
    </sheetView>
  </sheetViews>
  <sheetFormatPr defaultRowHeight="12.75" x14ac:dyDescent="0.2"/>
  <cols>
    <col min="1" max="1" width="10" style="142" bestFit="1" customWidth="1"/>
    <col min="2" max="10" width="11.7109375" style="142" customWidth="1"/>
    <col min="11" max="16384" width="9.140625" style="142"/>
  </cols>
  <sheetData>
    <row r="1" spans="1:11" ht="41.25" customHeight="1" x14ac:dyDescent="0.2">
      <c r="A1" s="362" t="s">
        <v>85</v>
      </c>
      <c r="B1" s="362"/>
      <c r="C1" s="362"/>
      <c r="D1" s="362"/>
      <c r="E1" s="362"/>
      <c r="F1" s="362"/>
      <c r="G1" s="362"/>
      <c r="H1" s="362"/>
      <c r="I1" s="362"/>
      <c r="J1" s="362"/>
    </row>
    <row r="2" spans="1:11" ht="18.75" customHeight="1" x14ac:dyDescent="0.2">
      <c r="A2" s="143"/>
      <c r="B2" s="363" t="s">
        <v>86</v>
      </c>
      <c r="C2" s="364"/>
      <c r="D2" s="365"/>
      <c r="E2" s="363" t="s">
        <v>87</v>
      </c>
      <c r="F2" s="364"/>
      <c r="G2" s="365"/>
      <c r="H2" s="366" t="s">
        <v>88</v>
      </c>
      <c r="I2" s="366"/>
      <c r="J2" s="366"/>
    </row>
    <row r="3" spans="1:11" x14ac:dyDescent="0.2">
      <c r="A3" s="144"/>
      <c r="B3" s="145" t="s">
        <v>89</v>
      </c>
      <c r="C3" s="146" t="s">
        <v>90</v>
      </c>
      <c r="D3" s="147" t="s">
        <v>48</v>
      </c>
      <c r="E3" s="145" t="s">
        <v>89</v>
      </c>
      <c r="F3" s="146" t="s">
        <v>90</v>
      </c>
      <c r="G3" s="147" t="s">
        <v>48</v>
      </c>
      <c r="H3" s="145" t="s">
        <v>89</v>
      </c>
      <c r="I3" s="148" t="s">
        <v>90</v>
      </c>
      <c r="J3" s="146" t="s">
        <v>48</v>
      </c>
      <c r="K3" s="149"/>
    </row>
    <row r="4" spans="1:11" x14ac:dyDescent="0.2">
      <c r="A4" s="150" t="s">
        <v>91</v>
      </c>
      <c r="B4" s="151" t="s">
        <v>92</v>
      </c>
      <c r="C4" s="150" t="s">
        <v>92</v>
      </c>
      <c r="D4" s="152" t="s">
        <v>93</v>
      </c>
      <c r="E4" s="151" t="s">
        <v>92</v>
      </c>
      <c r="F4" s="150" t="s">
        <v>92</v>
      </c>
      <c r="G4" s="152" t="s">
        <v>93</v>
      </c>
      <c r="H4" s="150" t="s">
        <v>92</v>
      </c>
      <c r="I4" s="150" t="s">
        <v>92</v>
      </c>
      <c r="J4" s="150" t="s">
        <v>93</v>
      </c>
    </row>
    <row r="5" spans="1:11" x14ac:dyDescent="0.2">
      <c r="A5" s="153" t="s">
        <v>94</v>
      </c>
      <c r="B5" s="154">
        <v>-45.283000000000001</v>
      </c>
      <c r="C5" s="155">
        <v>-8.6029999999999998</v>
      </c>
      <c r="D5" s="156">
        <v>-3707.893</v>
      </c>
      <c r="E5" s="154">
        <v>53.505000000000003</v>
      </c>
      <c r="F5" s="155">
        <v>7.7677188498402554</v>
      </c>
      <c r="G5" s="156">
        <v>2431.2959999999998</v>
      </c>
      <c r="H5" s="157">
        <f t="shared" ref="H5:H17" si="0">IF(E5&gt;ABS(B5),E5,B5)</f>
        <v>53.505000000000003</v>
      </c>
      <c r="I5" s="157">
        <v>-1.7158561827956988</v>
      </c>
      <c r="J5" s="157">
        <f t="shared" ref="J5:J16" si="1">D5+G5</f>
        <v>-1276.5970000000002</v>
      </c>
    </row>
    <row r="6" spans="1:11" x14ac:dyDescent="0.2">
      <c r="A6" s="153" t="s">
        <v>95</v>
      </c>
      <c r="B6" s="154">
        <v>-157.90100000000001</v>
      </c>
      <c r="C6" s="155">
        <v>-13.232952702702704</v>
      </c>
      <c r="D6" s="156">
        <v>-7833.9080000000004</v>
      </c>
      <c r="E6" s="154">
        <v>42.491</v>
      </c>
      <c r="F6" s="155">
        <v>6.2452592592592593</v>
      </c>
      <c r="G6" s="156">
        <v>505.86599999999999</v>
      </c>
      <c r="H6" s="157">
        <f t="shared" si="0"/>
        <v>-157.90100000000001</v>
      </c>
      <c r="I6" s="157">
        <v>-10.888621099554236</v>
      </c>
      <c r="J6" s="157">
        <f t="shared" si="1"/>
        <v>-7328.0420000000004</v>
      </c>
    </row>
    <row r="7" spans="1:11" x14ac:dyDescent="0.2">
      <c r="A7" s="153" t="s">
        <v>96</v>
      </c>
      <c r="B7" s="154">
        <v>-189.69900000000001</v>
      </c>
      <c r="C7" s="155">
        <v>-17.487459518599564</v>
      </c>
      <c r="D7" s="156">
        <v>-7991.7690000000002</v>
      </c>
      <c r="E7" s="154">
        <v>110.151</v>
      </c>
      <c r="F7" s="155">
        <v>15.86899298245614</v>
      </c>
      <c r="G7" s="156">
        <v>4522.6629999999996</v>
      </c>
      <c r="H7" s="157">
        <f t="shared" si="0"/>
        <v>-189.69900000000001</v>
      </c>
      <c r="I7" s="157">
        <v>-4.6523956931359356</v>
      </c>
      <c r="J7" s="157">
        <f t="shared" si="1"/>
        <v>-3469.1060000000007</v>
      </c>
    </row>
    <row r="8" spans="1:11" x14ac:dyDescent="0.2">
      <c r="A8" s="153" t="s">
        <v>97</v>
      </c>
      <c r="B8" s="154">
        <v>-55.618000000000002</v>
      </c>
      <c r="C8" s="155">
        <v>-13.327623608017817</v>
      </c>
      <c r="D8" s="156">
        <v>-5984.1030000000001</v>
      </c>
      <c r="E8" s="154">
        <v>94.561999999999998</v>
      </c>
      <c r="F8" s="155">
        <v>9.1691845018450184</v>
      </c>
      <c r="G8" s="156">
        <v>2484.8490000000002</v>
      </c>
      <c r="H8" s="157">
        <f t="shared" si="0"/>
        <v>94.561999999999998</v>
      </c>
      <c r="I8" s="157">
        <v>-4.8600750000000001</v>
      </c>
      <c r="J8" s="157">
        <f t="shared" si="1"/>
        <v>-3499.2539999999999</v>
      </c>
    </row>
    <row r="9" spans="1:11" x14ac:dyDescent="0.2">
      <c r="A9" s="153" t="s">
        <v>98</v>
      </c>
      <c r="B9" s="154">
        <v>-52.274000000000001</v>
      </c>
      <c r="C9" s="155">
        <v>-7.3755482352941177</v>
      </c>
      <c r="D9" s="156">
        <v>-3134.6080000000002</v>
      </c>
      <c r="E9" s="154">
        <v>60.356999999999999</v>
      </c>
      <c r="F9" s="155">
        <v>8.7201065830721003</v>
      </c>
      <c r="G9" s="156">
        <v>2781.7139999999999</v>
      </c>
      <c r="H9" s="157">
        <f t="shared" si="0"/>
        <v>60.356999999999999</v>
      </c>
      <c r="I9" s="157">
        <v>-0.47431989247311829</v>
      </c>
      <c r="J9" s="157">
        <f t="shared" si="1"/>
        <v>-352.89400000000023</v>
      </c>
    </row>
    <row r="10" spans="1:11" x14ac:dyDescent="0.2">
      <c r="A10" s="153" t="s">
        <v>99</v>
      </c>
      <c r="B10" s="154">
        <v>-90.379000000000005</v>
      </c>
      <c r="C10" s="155">
        <v>-10.052943925233645</v>
      </c>
      <c r="D10" s="156">
        <v>-4302.66</v>
      </c>
      <c r="E10" s="154">
        <v>54.945</v>
      </c>
      <c r="F10" s="155">
        <v>8.1922842465753423</v>
      </c>
      <c r="G10" s="156">
        <v>2392.1469999999999</v>
      </c>
      <c r="H10" s="157">
        <f t="shared" si="0"/>
        <v>-90.379000000000005</v>
      </c>
      <c r="I10" s="157">
        <v>-2.6534902777777778</v>
      </c>
      <c r="J10" s="157">
        <f t="shared" si="1"/>
        <v>-1910.5129999999999</v>
      </c>
    </row>
    <row r="11" spans="1:11" x14ac:dyDescent="0.2">
      <c r="A11" s="153" t="s">
        <v>100</v>
      </c>
      <c r="B11" s="154">
        <v>-88</v>
      </c>
      <c r="C11" s="155">
        <v>-7.5573497267759571</v>
      </c>
      <c r="D11" s="156">
        <v>-2765.99</v>
      </c>
      <c r="E11" s="154">
        <v>56.192</v>
      </c>
      <c r="F11" s="155">
        <v>7.5969338624338629</v>
      </c>
      <c r="G11" s="156">
        <v>2871.6410000000001</v>
      </c>
      <c r="H11" s="157">
        <f t="shared" si="0"/>
        <v>-88</v>
      </c>
      <c r="I11" s="157">
        <v>0.14200403225806452</v>
      </c>
      <c r="J11" s="157">
        <f t="shared" si="1"/>
        <v>105.65100000000029</v>
      </c>
    </row>
    <row r="12" spans="1:11" x14ac:dyDescent="0.2">
      <c r="A12" s="153" t="s">
        <v>101</v>
      </c>
      <c r="B12" s="154">
        <v>-57.38</v>
      </c>
      <c r="C12" s="155">
        <v>-5.1811290322580641</v>
      </c>
      <c r="D12" s="156">
        <v>-1766.7650000000001</v>
      </c>
      <c r="E12" s="154">
        <v>199.499</v>
      </c>
      <c r="F12" s="155">
        <v>8.8272307692307699</v>
      </c>
      <c r="G12" s="156">
        <v>3557.3739999999998</v>
      </c>
      <c r="H12" s="157">
        <f t="shared" si="0"/>
        <v>199.499</v>
      </c>
      <c r="I12" s="157">
        <v>2.4067325268817203</v>
      </c>
      <c r="J12" s="157">
        <f t="shared" si="1"/>
        <v>1790.6089999999997</v>
      </c>
    </row>
    <row r="13" spans="1:11" x14ac:dyDescent="0.2">
      <c r="A13" s="153" t="s">
        <v>102</v>
      </c>
      <c r="B13" s="154">
        <v>-82.867999999999995</v>
      </c>
      <c r="C13" s="155">
        <v>-8.0426902654867245</v>
      </c>
      <c r="D13" s="156">
        <v>-1817.6479999999999</v>
      </c>
      <c r="E13" s="154">
        <v>75.451999999999998</v>
      </c>
      <c r="F13" s="155">
        <v>9.3226417004048585</v>
      </c>
      <c r="G13" s="156">
        <v>4605.3850000000002</v>
      </c>
      <c r="H13" s="157">
        <f t="shared" si="0"/>
        <v>-82.867999999999995</v>
      </c>
      <c r="I13" s="157">
        <v>3.8718569444444442</v>
      </c>
      <c r="J13" s="157">
        <f t="shared" si="1"/>
        <v>2787.7370000000001</v>
      </c>
    </row>
    <row r="14" spans="1:11" x14ac:dyDescent="0.2">
      <c r="A14" s="153" t="s">
        <v>103</v>
      </c>
      <c r="B14" s="154">
        <v>-160.64500000000001</v>
      </c>
      <c r="C14" s="155">
        <v>-8.9686980676328503</v>
      </c>
      <c r="D14" s="156">
        <v>-3713.0410000000002</v>
      </c>
      <c r="E14" s="154">
        <v>114.044</v>
      </c>
      <c r="F14" s="155">
        <v>7.9915105740181271</v>
      </c>
      <c r="G14" s="156">
        <v>2645.19</v>
      </c>
      <c r="H14" s="157">
        <f t="shared" si="0"/>
        <v>-160.64500000000001</v>
      </c>
      <c r="I14" s="157">
        <v>-1.4133351206434315</v>
      </c>
      <c r="J14" s="157">
        <f t="shared" si="1"/>
        <v>-1067.8510000000001</v>
      </c>
    </row>
    <row r="15" spans="1:11" x14ac:dyDescent="0.2">
      <c r="A15" s="153" t="s">
        <v>104</v>
      </c>
      <c r="B15" s="154">
        <v>-45.265999999999998</v>
      </c>
      <c r="C15" s="155">
        <v>-8.7396016042780751</v>
      </c>
      <c r="D15" s="156">
        <v>-3268.6109999999999</v>
      </c>
      <c r="E15" s="154">
        <v>76.739000000000004</v>
      </c>
      <c r="F15" s="155">
        <v>9.7539508670520227</v>
      </c>
      <c r="G15" s="156">
        <v>3374.8670000000002</v>
      </c>
      <c r="H15" s="157">
        <f t="shared" si="0"/>
        <v>76.739000000000004</v>
      </c>
      <c r="I15" s="157">
        <v>0.14757777777777778</v>
      </c>
      <c r="J15" s="157">
        <f t="shared" si="1"/>
        <v>106.25600000000031</v>
      </c>
    </row>
    <row r="16" spans="1:11" x14ac:dyDescent="0.2">
      <c r="A16" s="158" t="s">
        <v>105</v>
      </c>
      <c r="B16" s="159">
        <v>-46.554000000000002</v>
      </c>
      <c r="C16" s="160">
        <v>-9.2986504065040645</v>
      </c>
      <c r="D16" s="161">
        <v>-2287.4679999999998</v>
      </c>
      <c r="E16" s="159">
        <v>60.161000000000001</v>
      </c>
      <c r="F16" s="160">
        <v>8.3028433734939746</v>
      </c>
      <c r="G16" s="161">
        <v>4134.8159999999998</v>
      </c>
      <c r="H16" s="160">
        <f t="shared" si="0"/>
        <v>60.161000000000001</v>
      </c>
      <c r="I16" s="160">
        <v>2.4829946236559142</v>
      </c>
      <c r="J16" s="160">
        <f t="shared" si="1"/>
        <v>1847.348</v>
      </c>
    </row>
    <row r="17" spans="1:10" x14ac:dyDescent="0.2">
      <c r="A17" s="162">
        <v>2018</v>
      </c>
      <c r="B17" s="163">
        <v>-189.69900000000001</v>
      </c>
      <c r="C17" s="164">
        <v>-10.125343202668892</v>
      </c>
      <c r="D17" s="165">
        <v>-48561.146000000001</v>
      </c>
      <c r="E17" s="163">
        <v>199.499</v>
      </c>
      <c r="F17" s="164">
        <v>8.944528817733989</v>
      </c>
      <c r="G17" s="165">
        <v>36314.786999999997</v>
      </c>
      <c r="H17" s="166">
        <f t="shared" si="0"/>
        <v>199.499</v>
      </c>
      <c r="I17" s="164">
        <v>-1.3979861872146118</v>
      </c>
      <c r="J17" s="166">
        <f>SUM(J5:J16)</f>
        <v>-12266.656000000001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84" zoomScaleNormal="84" workbookViewId="0">
      <selection activeCell="N3" sqref="N1:O1048576"/>
    </sheetView>
  </sheetViews>
  <sheetFormatPr defaultColWidth="15.28515625" defaultRowHeight="15.75" x14ac:dyDescent="0.25"/>
  <cols>
    <col min="1" max="1" width="3.85546875" style="167" customWidth="1"/>
    <col min="2" max="2" width="12.7109375" style="167" customWidth="1"/>
    <col min="3" max="3" width="11.140625" style="167" customWidth="1"/>
    <col min="4" max="4" width="16.140625" style="167" customWidth="1"/>
    <col min="5" max="5" width="8.5703125" style="167" customWidth="1"/>
    <col min="6" max="6" width="10.7109375" style="167" customWidth="1"/>
    <col min="7" max="7" width="15.28515625" style="167" customWidth="1"/>
    <col min="8" max="8" width="9.140625" style="167" customWidth="1"/>
    <col min="9" max="9" width="14" style="167" customWidth="1"/>
    <col min="10" max="10" width="15.28515625" style="167" customWidth="1"/>
    <col min="11" max="11" width="13.140625" style="167" customWidth="1"/>
    <col min="12" max="12" width="16.7109375" style="167" customWidth="1"/>
    <col min="13" max="13" width="6" style="167" customWidth="1"/>
    <col min="14" max="254" width="15.28515625" style="167"/>
    <col min="255" max="255" width="3.85546875" style="167" customWidth="1"/>
    <col min="256" max="256" width="12.7109375" style="167" customWidth="1"/>
    <col min="257" max="257" width="11.140625" style="167" customWidth="1"/>
    <col min="258" max="258" width="16.140625" style="167" customWidth="1"/>
    <col min="259" max="259" width="8.5703125" style="167" customWidth="1"/>
    <col min="260" max="260" width="10.7109375" style="167" customWidth="1"/>
    <col min="261" max="261" width="15.28515625" style="167" customWidth="1"/>
    <col min="262" max="262" width="9.140625" style="167" customWidth="1"/>
    <col min="263" max="263" width="14" style="167" customWidth="1"/>
    <col min="264" max="264" width="15.28515625" style="167" customWidth="1"/>
    <col min="265" max="265" width="13.140625" style="167" customWidth="1"/>
    <col min="266" max="266" width="16.7109375" style="167" customWidth="1"/>
    <col min="267" max="267" width="6" style="167" customWidth="1"/>
    <col min="268" max="510" width="15.28515625" style="167"/>
    <col min="511" max="511" width="3.85546875" style="167" customWidth="1"/>
    <col min="512" max="512" width="12.7109375" style="167" customWidth="1"/>
    <col min="513" max="513" width="11.140625" style="167" customWidth="1"/>
    <col min="514" max="514" width="16.140625" style="167" customWidth="1"/>
    <col min="515" max="515" width="8.5703125" style="167" customWidth="1"/>
    <col min="516" max="516" width="10.7109375" style="167" customWidth="1"/>
    <col min="517" max="517" width="15.28515625" style="167" customWidth="1"/>
    <col min="518" max="518" width="9.140625" style="167" customWidth="1"/>
    <col min="519" max="519" width="14" style="167" customWidth="1"/>
    <col min="520" max="520" width="15.28515625" style="167" customWidth="1"/>
    <col min="521" max="521" width="13.140625" style="167" customWidth="1"/>
    <col min="522" max="522" width="16.7109375" style="167" customWidth="1"/>
    <col min="523" max="523" width="6" style="167" customWidth="1"/>
    <col min="524" max="766" width="15.28515625" style="167"/>
    <col min="767" max="767" width="3.85546875" style="167" customWidth="1"/>
    <col min="768" max="768" width="12.7109375" style="167" customWidth="1"/>
    <col min="769" max="769" width="11.140625" style="167" customWidth="1"/>
    <col min="770" max="770" width="16.140625" style="167" customWidth="1"/>
    <col min="771" max="771" width="8.5703125" style="167" customWidth="1"/>
    <col min="772" max="772" width="10.7109375" style="167" customWidth="1"/>
    <col min="773" max="773" width="15.28515625" style="167" customWidth="1"/>
    <col min="774" max="774" width="9.140625" style="167" customWidth="1"/>
    <col min="775" max="775" width="14" style="167" customWidth="1"/>
    <col min="776" max="776" width="15.28515625" style="167" customWidth="1"/>
    <col min="777" max="777" width="13.140625" style="167" customWidth="1"/>
    <col min="778" max="778" width="16.7109375" style="167" customWidth="1"/>
    <col min="779" max="779" width="6" style="167" customWidth="1"/>
    <col min="780" max="1022" width="15.28515625" style="167"/>
    <col min="1023" max="1023" width="3.85546875" style="167" customWidth="1"/>
    <col min="1024" max="1024" width="12.7109375" style="167" customWidth="1"/>
    <col min="1025" max="1025" width="11.140625" style="167" customWidth="1"/>
    <col min="1026" max="1026" width="16.140625" style="167" customWidth="1"/>
    <col min="1027" max="1027" width="8.5703125" style="167" customWidth="1"/>
    <col min="1028" max="1028" width="10.7109375" style="167" customWidth="1"/>
    <col min="1029" max="1029" width="15.28515625" style="167" customWidth="1"/>
    <col min="1030" max="1030" width="9.140625" style="167" customWidth="1"/>
    <col min="1031" max="1031" width="14" style="167" customWidth="1"/>
    <col min="1032" max="1032" width="15.28515625" style="167" customWidth="1"/>
    <col min="1033" max="1033" width="13.140625" style="167" customWidth="1"/>
    <col min="1034" max="1034" width="16.7109375" style="167" customWidth="1"/>
    <col min="1035" max="1035" width="6" style="167" customWidth="1"/>
    <col min="1036" max="1278" width="15.28515625" style="167"/>
    <col min="1279" max="1279" width="3.85546875" style="167" customWidth="1"/>
    <col min="1280" max="1280" width="12.7109375" style="167" customWidth="1"/>
    <col min="1281" max="1281" width="11.140625" style="167" customWidth="1"/>
    <col min="1282" max="1282" width="16.140625" style="167" customWidth="1"/>
    <col min="1283" max="1283" width="8.5703125" style="167" customWidth="1"/>
    <col min="1284" max="1284" width="10.7109375" style="167" customWidth="1"/>
    <col min="1285" max="1285" width="15.28515625" style="167" customWidth="1"/>
    <col min="1286" max="1286" width="9.140625" style="167" customWidth="1"/>
    <col min="1287" max="1287" width="14" style="167" customWidth="1"/>
    <col min="1288" max="1288" width="15.28515625" style="167" customWidth="1"/>
    <col min="1289" max="1289" width="13.140625" style="167" customWidth="1"/>
    <col min="1290" max="1290" width="16.7109375" style="167" customWidth="1"/>
    <col min="1291" max="1291" width="6" style="167" customWidth="1"/>
    <col min="1292" max="1534" width="15.28515625" style="167"/>
    <col min="1535" max="1535" width="3.85546875" style="167" customWidth="1"/>
    <col min="1536" max="1536" width="12.7109375" style="167" customWidth="1"/>
    <col min="1537" max="1537" width="11.140625" style="167" customWidth="1"/>
    <col min="1538" max="1538" width="16.140625" style="167" customWidth="1"/>
    <col min="1539" max="1539" width="8.5703125" style="167" customWidth="1"/>
    <col min="1540" max="1540" width="10.7109375" style="167" customWidth="1"/>
    <col min="1541" max="1541" width="15.28515625" style="167" customWidth="1"/>
    <col min="1542" max="1542" width="9.140625" style="167" customWidth="1"/>
    <col min="1543" max="1543" width="14" style="167" customWidth="1"/>
    <col min="1544" max="1544" width="15.28515625" style="167" customWidth="1"/>
    <col min="1545" max="1545" width="13.140625" style="167" customWidth="1"/>
    <col min="1546" max="1546" width="16.7109375" style="167" customWidth="1"/>
    <col min="1547" max="1547" width="6" style="167" customWidth="1"/>
    <col min="1548" max="1790" width="15.28515625" style="167"/>
    <col min="1791" max="1791" width="3.85546875" style="167" customWidth="1"/>
    <col min="1792" max="1792" width="12.7109375" style="167" customWidth="1"/>
    <col min="1793" max="1793" width="11.140625" style="167" customWidth="1"/>
    <col min="1794" max="1794" width="16.140625" style="167" customWidth="1"/>
    <col min="1795" max="1795" width="8.5703125" style="167" customWidth="1"/>
    <col min="1796" max="1796" width="10.7109375" style="167" customWidth="1"/>
    <col min="1797" max="1797" width="15.28515625" style="167" customWidth="1"/>
    <col min="1798" max="1798" width="9.140625" style="167" customWidth="1"/>
    <col min="1799" max="1799" width="14" style="167" customWidth="1"/>
    <col min="1800" max="1800" width="15.28515625" style="167" customWidth="1"/>
    <col min="1801" max="1801" width="13.140625" style="167" customWidth="1"/>
    <col min="1802" max="1802" width="16.7109375" style="167" customWidth="1"/>
    <col min="1803" max="1803" width="6" style="167" customWidth="1"/>
    <col min="1804" max="2046" width="15.28515625" style="167"/>
    <col min="2047" max="2047" width="3.85546875" style="167" customWidth="1"/>
    <col min="2048" max="2048" width="12.7109375" style="167" customWidth="1"/>
    <col min="2049" max="2049" width="11.140625" style="167" customWidth="1"/>
    <col min="2050" max="2050" width="16.140625" style="167" customWidth="1"/>
    <col min="2051" max="2051" width="8.5703125" style="167" customWidth="1"/>
    <col min="2052" max="2052" width="10.7109375" style="167" customWidth="1"/>
    <col min="2053" max="2053" width="15.28515625" style="167" customWidth="1"/>
    <col min="2054" max="2054" width="9.140625" style="167" customWidth="1"/>
    <col min="2055" max="2055" width="14" style="167" customWidth="1"/>
    <col min="2056" max="2056" width="15.28515625" style="167" customWidth="1"/>
    <col min="2057" max="2057" width="13.140625" style="167" customWidth="1"/>
    <col min="2058" max="2058" width="16.7109375" style="167" customWidth="1"/>
    <col min="2059" max="2059" width="6" style="167" customWidth="1"/>
    <col min="2060" max="2302" width="15.28515625" style="167"/>
    <col min="2303" max="2303" width="3.85546875" style="167" customWidth="1"/>
    <col min="2304" max="2304" width="12.7109375" style="167" customWidth="1"/>
    <col min="2305" max="2305" width="11.140625" style="167" customWidth="1"/>
    <col min="2306" max="2306" width="16.140625" style="167" customWidth="1"/>
    <col min="2307" max="2307" width="8.5703125" style="167" customWidth="1"/>
    <col min="2308" max="2308" width="10.7109375" style="167" customWidth="1"/>
    <col min="2309" max="2309" width="15.28515625" style="167" customWidth="1"/>
    <col min="2310" max="2310" width="9.140625" style="167" customWidth="1"/>
    <col min="2311" max="2311" width="14" style="167" customWidth="1"/>
    <col min="2312" max="2312" width="15.28515625" style="167" customWidth="1"/>
    <col min="2313" max="2313" width="13.140625" style="167" customWidth="1"/>
    <col min="2314" max="2314" width="16.7109375" style="167" customWidth="1"/>
    <col min="2315" max="2315" width="6" style="167" customWidth="1"/>
    <col min="2316" max="2558" width="15.28515625" style="167"/>
    <col min="2559" max="2559" width="3.85546875" style="167" customWidth="1"/>
    <col min="2560" max="2560" width="12.7109375" style="167" customWidth="1"/>
    <col min="2561" max="2561" width="11.140625" style="167" customWidth="1"/>
    <col min="2562" max="2562" width="16.140625" style="167" customWidth="1"/>
    <col min="2563" max="2563" width="8.5703125" style="167" customWidth="1"/>
    <col min="2564" max="2564" width="10.7109375" style="167" customWidth="1"/>
    <col min="2565" max="2565" width="15.28515625" style="167" customWidth="1"/>
    <col min="2566" max="2566" width="9.140625" style="167" customWidth="1"/>
    <col min="2567" max="2567" width="14" style="167" customWidth="1"/>
    <col min="2568" max="2568" width="15.28515625" style="167" customWidth="1"/>
    <col min="2569" max="2569" width="13.140625" style="167" customWidth="1"/>
    <col min="2570" max="2570" width="16.7109375" style="167" customWidth="1"/>
    <col min="2571" max="2571" width="6" style="167" customWidth="1"/>
    <col min="2572" max="2814" width="15.28515625" style="167"/>
    <col min="2815" max="2815" width="3.85546875" style="167" customWidth="1"/>
    <col min="2816" max="2816" width="12.7109375" style="167" customWidth="1"/>
    <col min="2817" max="2817" width="11.140625" style="167" customWidth="1"/>
    <col min="2818" max="2818" width="16.140625" style="167" customWidth="1"/>
    <col min="2819" max="2819" width="8.5703125" style="167" customWidth="1"/>
    <col min="2820" max="2820" width="10.7109375" style="167" customWidth="1"/>
    <col min="2821" max="2821" width="15.28515625" style="167" customWidth="1"/>
    <col min="2822" max="2822" width="9.140625" style="167" customWidth="1"/>
    <col min="2823" max="2823" width="14" style="167" customWidth="1"/>
    <col min="2824" max="2824" width="15.28515625" style="167" customWidth="1"/>
    <col min="2825" max="2825" width="13.140625" style="167" customWidth="1"/>
    <col min="2826" max="2826" width="16.7109375" style="167" customWidth="1"/>
    <col min="2827" max="2827" width="6" style="167" customWidth="1"/>
    <col min="2828" max="3070" width="15.28515625" style="167"/>
    <col min="3071" max="3071" width="3.85546875" style="167" customWidth="1"/>
    <col min="3072" max="3072" width="12.7109375" style="167" customWidth="1"/>
    <col min="3073" max="3073" width="11.140625" style="167" customWidth="1"/>
    <col min="3074" max="3074" width="16.140625" style="167" customWidth="1"/>
    <col min="3075" max="3075" width="8.5703125" style="167" customWidth="1"/>
    <col min="3076" max="3076" width="10.7109375" style="167" customWidth="1"/>
    <col min="3077" max="3077" width="15.28515625" style="167" customWidth="1"/>
    <col min="3078" max="3078" width="9.140625" style="167" customWidth="1"/>
    <col min="3079" max="3079" width="14" style="167" customWidth="1"/>
    <col min="3080" max="3080" width="15.28515625" style="167" customWidth="1"/>
    <col min="3081" max="3081" width="13.140625" style="167" customWidth="1"/>
    <col min="3082" max="3082" width="16.7109375" style="167" customWidth="1"/>
    <col min="3083" max="3083" width="6" style="167" customWidth="1"/>
    <col min="3084" max="3326" width="15.28515625" style="167"/>
    <col min="3327" max="3327" width="3.85546875" style="167" customWidth="1"/>
    <col min="3328" max="3328" width="12.7109375" style="167" customWidth="1"/>
    <col min="3329" max="3329" width="11.140625" style="167" customWidth="1"/>
    <col min="3330" max="3330" width="16.140625" style="167" customWidth="1"/>
    <col min="3331" max="3331" width="8.5703125" style="167" customWidth="1"/>
    <col min="3332" max="3332" width="10.7109375" style="167" customWidth="1"/>
    <col min="3333" max="3333" width="15.28515625" style="167" customWidth="1"/>
    <col min="3334" max="3334" width="9.140625" style="167" customWidth="1"/>
    <col min="3335" max="3335" width="14" style="167" customWidth="1"/>
    <col min="3336" max="3336" width="15.28515625" style="167" customWidth="1"/>
    <col min="3337" max="3337" width="13.140625" style="167" customWidth="1"/>
    <col min="3338" max="3338" width="16.7109375" style="167" customWidth="1"/>
    <col min="3339" max="3339" width="6" style="167" customWidth="1"/>
    <col min="3340" max="3582" width="15.28515625" style="167"/>
    <col min="3583" max="3583" width="3.85546875" style="167" customWidth="1"/>
    <col min="3584" max="3584" width="12.7109375" style="167" customWidth="1"/>
    <col min="3585" max="3585" width="11.140625" style="167" customWidth="1"/>
    <col min="3586" max="3586" width="16.140625" style="167" customWidth="1"/>
    <col min="3587" max="3587" width="8.5703125" style="167" customWidth="1"/>
    <col min="3588" max="3588" width="10.7109375" style="167" customWidth="1"/>
    <col min="3589" max="3589" width="15.28515625" style="167" customWidth="1"/>
    <col min="3590" max="3590" width="9.140625" style="167" customWidth="1"/>
    <col min="3591" max="3591" width="14" style="167" customWidth="1"/>
    <col min="3592" max="3592" width="15.28515625" style="167" customWidth="1"/>
    <col min="3593" max="3593" width="13.140625" style="167" customWidth="1"/>
    <col min="3594" max="3594" width="16.7109375" style="167" customWidth="1"/>
    <col min="3595" max="3595" width="6" style="167" customWidth="1"/>
    <col min="3596" max="3838" width="15.28515625" style="167"/>
    <col min="3839" max="3839" width="3.85546875" style="167" customWidth="1"/>
    <col min="3840" max="3840" width="12.7109375" style="167" customWidth="1"/>
    <col min="3841" max="3841" width="11.140625" style="167" customWidth="1"/>
    <col min="3842" max="3842" width="16.140625" style="167" customWidth="1"/>
    <col min="3843" max="3843" width="8.5703125" style="167" customWidth="1"/>
    <col min="3844" max="3844" width="10.7109375" style="167" customWidth="1"/>
    <col min="3845" max="3845" width="15.28515625" style="167" customWidth="1"/>
    <col min="3846" max="3846" width="9.140625" style="167" customWidth="1"/>
    <col min="3847" max="3847" width="14" style="167" customWidth="1"/>
    <col min="3848" max="3848" width="15.28515625" style="167" customWidth="1"/>
    <col min="3849" max="3849" width="13.140625" style="167" customWidth="1"/>
    <col min="3850" max="3850" width="16.7109375" style="167" customWidth="1"/>
    <col min="3851" max="3851" width="6" style="167" customWidth="1"/>
    <col min="3852" max="4094" width="15.28515625" style="167"/>
    <col min="4095" max="4095" width="3.85546875" style="167" customWidth="1"/>
    <col min="4096" max="4096" width="12.7109375" style="167" customWidth="1"/>
    <col min="4097" max="4097" width="11.140625" style="167" customWidth="1"/>
    <col min="4098" max="4098" width="16.140625" style="167" customWidth="1"/>
    <col min="4099" max="4099" width="8.5703125" style="167" customWidth="1"/>
    <col min="4100" max="4100" width="10.7109375" style="167" customWidth="1"/>
    <col min="4101" max="4101" width="15.28515625" style="167" customWidth="1"/>
    <col min="4102" max="4102" width="9.140625" style="167" customWidth="1"/>
    <col min="4103" max="4103" width="14" style="167" customWidth="1"/>
    <col min="4104" max="4104" width="15.28515625" style="167" customWidth="1"/>
    <col min="4105" max="4105" width="13.140625" style="167" customWidth="1"/>
    <col min="4106" max="4106" width="16.7109375" style="167" customWidth="1"/>
    <col min="4107" max="4107" width="6" style="167" customWidth="1"/>
    <col min="4108" max="4350" width="15.28515625" style="167"/>
    <col min="4351" max="4351" width="3.85546875" style="167" customWidth="1"/>
    <col min="4352" max="4352" width="12.7109375" style="167" customWidth="1"/>
    <col min="4353" max="4353" width="11.140625" style="167" customWidth="1"/>
    <col min="4354" max="4354" width="16.140625" style="167" customWidth="1"/>
    <col min="4355" max="4355" width="8.5703125" style="167" customWidth="1"/>
    <col min="4356" max="4356" width="10.7109375" style="167" customWidth="1"/>
    <col min="4357" max="4357" width="15.28515625" style="167" customWidth="1"/>
    <col min="4358" max="4358" width="9.140625" style="167" customWidth="1"/>
    <col min="4359" max="4359" width="14" style="167" customWidth="1"/>
    <col min="4360" max="4360" width="15.28515625" style="167" customWidth="1"/>
    <col min="4361" max="4361" width="13.140625" style="167" customWidth="1"/>
    <col min="4362" max="4362" width="16.7109375" style="167" customWidth="1"/>
    <col min="4363" max="4363" width="6" style="167" customWidth="1"/>
    <col min="4364" max="4606" width="15.28515625" style="167"/>
    <col min="4607" max="4607" width="3.85546875" style="167" customWidth="1"/>
    <col min="4608" max="4608" width="12.7109375" style="167" customWidth="1"/>
    <col min="4609" max="4609" width="11.140625" style="167" customWidth="1"/>
    <col min="4610" max="4610" width="16.140625" style="167" customWidth="1"/>
    <col min="4611" max="4611" width="8.5703125" style="167" customWidth="1"/>
    <col min="4612" max="4612" width="10.7109375" style="167" customWidth="1"/>
    <col min="4613" max="4613" width="15.28515625" style="167" customWidth="1"/>
    <col min="4614" max="4614" width="9.140625" style="167" customWidth="1"/>
    <col min="4615" max="4615" width="14" style="167" customWidth="1"/>
    <col min="4616" max="4616" width="15.28515625" style="167" customWidth="1"/>
    <col min="4617" max="4617" width="13.140625" style="167" customWidth="1"/>
    <col min="4618" max="4618" width="16.7109375" style="167" customWidth="1"/>
    <col min="4619" max="4619" width="6" style="167" customWidth="1"/>
    <col min="4620" max="4862" width="15.28515625" style="167"/>
    <col min="4863" max="4863" width="3.85546875" style="167" customWidth="1"/>
    <col min="4864" max="4864" width="12.7109375" style="167" customWidth="1"/>
    <col min="4865" max="4865" width="11.140625" style="167" customWidth="1"/>
    <col min="4866" max="4866" width="16.140625" style="167" customWidth="1"/>
    <col min="4867" max="4867" width="8.5703125" style="167" customWidth="1"/>
    <col min="4868" max="4868" width="10.7109375" style="167" customWidth="1"/>
    <col min="4869" max="4869" width="15.28515625" style="167" customWidth="1"/>
    <col min="4870" max="4870" width="9.140625" style="167" customWidth="1"/>
    <col min="4871" max="4871" width="14" style="167" customWidth="1"/>
    <col min="4872" max="4872" width="15.28515625" style="167" customWidth="1"/>
    <col min="4873" max="4873" width="13.140625" style="167" customWidth="1"/>
    <col min="4874" max="4874" width="16.7109375" style="167" customWidth="1"/>
    <col min="4875" max="4875" width="6" style="167" customWidth="1"/>
    <col min="4876" max="5118" width="15.28515625" style="167"/>
    <col min="5119" max="5119" width="3.85546875" style="167" customWidth="1"/>
    <col min="5120" max="5120" width="12.7109375" style="167" customWidth="1"/>
    <col min="5121" max="5121" width="11.140625" style="167" customWidth="1"/>
    <col min="5122" max="5122" width="16.140625" style="167" customWidth="1"/>
    <col min="5123" max="5123" width="8.5703125" style="167" customWidth="1"/>
    <col min="5124" max="5124" width="10.7109375" style="167" customWidth="1"/>
    <col min="5125" max="5125" width="15.28515625" style="167" customWidth="1"/>
    <col min="5126" max="5126" width="9.140625" style="167" customWidth="1"/>
    <col min="5127" max="5127" width="14" style="167" customWidth="1"/>
    <col min="5128" max="5128" width="15.28515625" style="167" customWidth="1"/>
    <col min="5129" max="5129" width="13.140625" style="167" customWidth="1"/>
    <col min="5130" max="5130" width="16.7109375" style="167" customWidth="1"/>
    <col min="5131" max="5131" width="6" style="167" customWidth="1"/>
    <col min="5132" max="5374" width="15.28515625" style="167"/>
    <col min="5375" max="5375" width="3.85546875" style="167" customWidth="1"/>
    <col min="5376" max="5376" width="12.7109375" style="167" customWidth="1"/>
    <col min="5377" max="5377" width="11.140625" style="167" customWidth="1"/>
    <col min="5378" max="5378" width="16.140625" style="167" customWidth="1"/>
    <col min="5379" max="5379" width="8.5703125" style="167" customWidth="1"/>
    <col min="5380" max="5380" width="10.7109375" style="167" customWidth="1"/>
    <col min="5381" max="5381" width="15.28515625" style="167" customWidth="1"/>
    <col min="5382" max="5382" width="9.140625" style="167" customWidth="1"/>
    <col min="5383" max="5383" width="14" style="167" customWidth="1"/>
    <col min="5384" max="5384" width="15.28515625" style="167" customWidth="1"/>
    <col min="5385" max="5385" width="13.140625" style="167" customWidth="1"/>
    <col min="5386" max="5386" width="16.7109375" style="167" customWidth="1"/>
    <col min="5387" max="5387" width="6" style="167" customWidth="1"/>
    <col min="5388" max="5630" width="15.28515625" style="167"/>
    <col min="5631" max="5631" width="3.85546875" style="167" customWidth="1"/>
    <col min="5632" max="5632" width="12.7109375" style="167" customWidth="1"/>
    <col min="5633" max="5633" width="11.140625" style="167" customWidth="1"/>
    <col min="5634" max="5634" width="16.140625" style="167" customWidth="1"/>
    <col min="5635" max="5635" width="8.5703125" style="167" customWidth="1"/>
    <col min="5636" max="5636" width="10.7109375" style="167" customWidth="1"/>
    <col min="5637" max="5637" width="15.28515625" style="167" customWidth="1"/>
    <col min="5638" max="5638" width="9.140625" style="167" customWidth="1"/>
    <col min="5639" max="5639" width="14" style="167" customWidth="1"/>
    <col min="5640" max="5640" width="15.28515625" style="167" customWidth="1"/>
    <col min="5641" max="5641" width="13.140625" style="167" customWidth="1"/>
    <col min="5642" max="5642" width="16.7109375" style="167" customWidth="1"/>
    <col min="5643" max="5643" width="6" style="167" customWidth="1"/>
    <col min="5644" max="5886" width="15.28515625" style="167"/>
    <col min="5887" max="5887" width="3.85546875" style="167" customWidth="1"/>
    <col min="5888" max="5888" width="12.7109375" style="167" customWidth="1"/>
    <col min="5889" max="5889" width="11.140625" style="167" customWidth="1"/>
    <col min="5890" max="5890" width="16.140625" style="167" customWidth="1"/>
    <col min="5891" max="5891" width="8.5703125" style="167" customWidth="1"/>
    <col min="5892" max="5892" width="10.7109375" style="167" customWidth="1"/>
    <col min="5893" max="5893" width="15.28515625" style="167" customWidth="1"/>
    <col min="5894" max="5894" width="9.140625" style="167" customWidth="1"/>
    <col min="5895" max="5895" width="14" style="167" customWidth="1"/>
    <col min="5896" max="5896" width="15.28515625" style="167" customWidth="1"/>
    <col min="5897" max="5897" width="13.140625" style="167" customWidth="1"/>
    <col min="5898" max="5898" width="16.7109375" style="167" customWidth="1"/>
    <col min="5899" max="5899" width="6" style="167" customWidth="1"/>
    <col min="5900" max="6142" width="15.28515625" style="167"/>
    <col min="6143" max="6143" width="3.85546875" style="167" customWidth="1"/>
    <col min="6144" max="6144" width="12.7109375" style="167" customWidth="1"/>
    <col min="6145" max="6145" width="11.140625" style="167" customWidth="1"/>
    <col min="6146" max="6146" width="16.140625" style="167" customWidth="1"/>
    <col min="6147" max="6147" width="8.5703125" style="167" customWidth="1"/>
    <col min="6148" max="6148" width="10.7109375" style="167" customWidth="1"/>
    <col min="6149" max="6149" width="15.28515625" style="167" customWidth="1"/>
    <col min="6150" max="6150" width="9.140625" style="167" customWidth="1"/>
    <col min="6151" max="6151" width="14" style="167" customWidth="1"/>
    <col min="6152" max="6152" width="15.28515625" style="167" customWidth="1"/>
    <col min="6153" max="6153" width="13.140625" style="167" customWidth="1"/>
    <col min="6154" max="6154" width="16.7109375" style="167" customWidth="1"/>
    <col min="6155" max="6155" width="6" style="167" customWidth="1"/>
    <col min="6156" max="6398" width="15.28515625" style="167"/>
    <col min="6399" max="6399" width="3.85546875" style="167" customWidth="1"/>
    <col min="6400" max="6400" width="12.7109375" style="167" customWidth="1"/>
    <col min="6401" max="6401" width="11.140625" style="167" customWidth="1"/>
    <col min="6402" max="6402" width="16.140625" style="167" customWidth="1"/>
    <col min="6403" max="6403" width="8.5703125" style="167" customWidth="1"/>
    <col min="6404" max="6404" width="10.7109375" style="167" customWidth="1"/>
    <col min="6405" max="6405" width="15.28515625" style="167" customWidth="1"/>
    <col min="6406" max="6406" width="9.140625" style="167" customWidth="1"/>
    <col min="6407" max="6407" width="14" style="167" customWidth="1"/>
    <col min="6408" max="6408" width="15.28515625" style="167" customWidth="1"/>
    <col min="6409" max="6409" width="13.140625" style="167" customWidth="1"/>
    <col min="6410" max="6410" width="16.7109375" style="167" customWidth="1"/>
    <col min="6411" max="6411" width="6" style="167" customWidth="1"/>
    <col min="6412" max="6654" width="15.28515625" style="167"/>
    <col min="6655" max="6655" width="3.85546875" style="167" customWidth="1"/>
    <col min="6656" max="6656" width="12.7109375" style="167" customWidth="1"/>
    <col min="6657" max="6657" width="11.140625" style="167" customWidth="1"/>
    <col min="6658" max="6658" width="16.140625" style="167" customWidth="1"/>
    <col min="6659" max="6659" width="8.5703125" style="167" customWidth="1"/>
    <col min="6660" max="6660" width="10.7109375" style="167" customWidth="1"/>
    <col min="6661" max="6661" width="15.28515625" style="167" customWidth="1"/>
    <col min="6662" max="6662" width="9.140625" style="167" customWidth="1"/>
    <col min="6663" max="6663" width="14" style="167" customWidth="1"/>
    <col min="6664" max="6664" width="15.28515625" style="167" customWidth="1"/>
    <col min="6665" max="6665" width="13.140625" style="167" customWidth="1"/>
    <col min="6666" max="6666" width="16.7109375" style="167" customWidth="1"/>
    <col min="6667" max="6667" width="6" style="167" customWidth="1"/>
    <col min="6668" max="6910" width="15.28515625" style="167"/>
    <col min="6911" max="6911" width="3.85546875" style="167" customWidth="1"/>
    <col min="6912" max="6912" width="12.7109375" style="167" customWidth="1"/>
    <col min="6913" max="6913" width="11.140625" style="167" customWidth="1"/>
    <col min="6914" max="6914" width="16.140625" style="167" customWidth="1"/>
    <col min="6915" max="6915" width="8.5703125" style="167" customWidth="1"/>
    <col min="6916" max="6916" width="10.7109375" style="167" customWidth="1"/>
    <col min="6917" max="6917" width="15.28515625" style="167" customWidth="1"/>
    <col min="6918" max="6918" width="9.140625" style="167" customWidth="1"/>
    <col min="6919" max="6919" width="14" style="167" customWidth="1"/>
    <col min="6920" max="6920" width="15.28515625" style="167" customWidth="1"/>
    <col min="6921" max="6921" width="13.140625" style="167" customWidth="1"/>
    <col min="6922" max="6922" width="16.7109375" style="167" customWidth="1"/>
    <col min="6923" max="6923" width="6" style="167" customWidth="1"/>
    <col min="6924" max="7166" width="15.28515625" style="167"/>
    <col min="7167" max="7167" width="3.85546875" style="167" customWidth="1"/>
    <col min="7168" max="7168" width="12.7109375" style="167" customWidth="1"/>
    <col min="7169" max="7169" width="11.140625" style="167" customWidth="1"/>
    <col min="7170" max="7170" width="16.140625" style="167" customWidth="1"/>
    <col min="7171" max="7171" width="8.5703125" style="167" customWidth="1"/>
    <col min="7172" max="7172" width="10.7109375" style="167" customWidth="1"/>
    <col min="7173" max="7173" width="15.28515625" style="167" customWidth="1"/>
    <col min="7174" max="7174" width="9.140625" style="167" customWidth="1"/>
    <col min="7175" max="7175" width="14" style="167" customWidth="1"/>
    <col min="7176" max="7176" width="15.28515625" style="167" customWidth="1"/>
    <col min="7177" max="7177" width="13.140625" style="167" customWidth="1"/>
    <col min="7178" max="7178" width="16.7109375" style="167" customWidth="1"/>
    <col min="7179" max="7179" width="6" style="167" customWidth="1"/>
    <col min="7180" max="7422" width="15.28515625" style="167"/>
    <col min="7423" max="7423" width="3.85546875" style="167" customWidth="1"/>
    <col min="7424" max="7424" width="12.7109375" style="167" customWidth="1"/>
    <col min="7425" max="7425" width="11.140625" style="167" customWidth="1"/>
    <col min="7426" max="7426" width="16.140625" style="167" customWidth="1"/>
    <col min="7427" max="7427" width="8.5703125" style="167" customWidth="1"/>
    <col min="7428" max="7428" width="10.7109375" style="167" customWidth="1"/>
    <col min="7429" max="7429" width="15.28515625" style="167" customWidth="1"/>
    <col min="7430" max="7430" width="9.140625" style="167" customWidth="1"/>
    <col min="7431" max="7431" width="14" style="167" customWidth="1"/>
    <col min="7432" max="7432" width="15.28515625" style="167" customWidth="1"/>
    <col min="7433" max="7433" width="13.140625" style="167" customWidth="1"/>
    <col min="7434" max="7434" width="16.7109375" style="167" customWidth="1"/>
    <col min="7435" max="7435" width="6" style="167" customWidth="1"/>
    <col min="7436" max="7678" width="15.28515625" style="167"/>
    <col min="7679" max="7679" width="3.85546875" style="167" customWidth="1"/>
    <col min="7680" max="7680" width="12.7109375" style="167" customWidth="1"/>
    <col min="7681" max="7681" width="11.140625" style="167" customWidth="1"/>
    <col min="7682" max="7682" width="16.140625" style="167" customWidth="1"/>
    <col min="7683" max="7683" width="8.5703125" style="167" customWidth="1"/>
    <col min="7684" max="7684" width="10.7109375" style="167" customWidth="1"/>
    <col min="7685" max="7685" width="15.28515625" style="167" customWidth="1"/>
    <col min="7686" max="7686" width="9.140625" style="167" customWidth="1"/>
    <col min="7687" max="7687" width="14" style="167" customWidth="1"/>
    <col min="7688" max="7688" width="15.28515625" style="167" customWidth="1"/>
    <col min="7689" max="7689" width="13.140625" style="167" customWidth="1"/>
    <col min="7690" max="7690" width="16.7109375" style="167" customWidth="1"/>
    <col min="7691" max="7691" width="6" style="167" customWidth="1"/>
    <col min="7692" max="7934" width="15.28515625" style="167"/>
    <col min="7935" max="7935" width="3.85546875" style="167" customWidth="1"/>
    <col min="7936" max="7936" width="12.7109375" style="167" customWidth="1"/>
    <col min="7937" max="7937" width="11.140625" style="167" customWidth="1"/>
    <col min="7938" max="7938" width="16.140625" style="167" customWidth="1"/>
    <col min="7939" max="7939" width="8.5703125" style="167" customWidth="1"/>
    <col min="7940" max="7940" width="10.7109375" style="167" customWidth="1"/>
    <col min="7941" max="7941" width="15.28515625" style="167" customWidth="1"/>
    <col min="7942" max="7942" width="9.140625" style="167" customWidth="1"/>
    <col min="7943" max="7943" width="14" style="167" customWidth="1"/>
    <col min="7944" max="7944" width="15.28515625" style="167" customWidth="1"/>
    <col min="7945" max="7945" width="13.140625" style="167" customWidth="1"/>
    <col min="7946" max="7946" width="16.7109375" style="167" customWidth="1"/>
    <col min="7947" max="7947" width="6" style="167" customWidth="1"/>
    <col min="7948" max="8190" width="15.28515625" style="167"/>
    <col min="8191" max="8191" width="3.85546875" style="167" customWidth="1"/>
    <col min="8192" max="8192" width="12.7109375" style="167" customWidth="1"/>
    <col min="8193" max="8193" width="11.140625" style="167" customWidth="1"/>
    <col min="8194" max="8194" width="16.140625" style="167" customWidth="1"/>
    <col min="8195" max="8195" width="8.5703125" style="167" customWidth="1"/>
    <col min="8196" max="8196" width="10.7109375" style="167" customWidth="1"/>
    <col min="8197" max="8197" width="15.28515625" style="167" customWidth="1"/>
    <col min="8198" max="8198" width="9.140625" style="167" customWidth="1"/>
    <col min="8199" max="8199" width="14" style="167" customWidth="1"/>
    <col min="8200" max="8200" width="15.28515625" style="167" customWidth="1"/>
    <col min="8201" max="8201" width="13.140625" style="167" customWidth="1"/>
    <col min="8202" max="8202" width="16.7109375" style="167" customWidth="1"/>
    <col min="8203" max="8203" width="6" style="167" customWidth="1"/>
    <col min="8204" max="8446" width="15.28515625" style="167"/>
    <col min="8447" max="8447" width="3.85546875" style="167" customWidth="1"/>
    <col min="8448" max="8448" width="12.7109375" style="167" customWidth="1"/>
    <col min="8449" max="8449" width="11.140625" style="167" customWidth="1"/>
    <col min="8450" max="8450" width="16.140625" style="167" customWidth="1"/>
    <col min="8451" max="8451" width="8.5703125" style="167" customWidth="1"/>
    <col min="8452" max="8452" width="10.7109375" style="167" customWidth="1"/>
    <col min="8453" max="8453" width="15.28515625" style="167" customWidth="1"/>
    <col min="8454" max="8454" width="9.140625" style="167" customWidth="1"/>
    <col min="8455" max="8455" width="14" style="167" customWidth="1"/>
    <col min="8456" max="8456" width="15.28515625" style="167" customWidth="1"/>
    <col min="8457" max="8457" width="13.140625" style="167" customWidth="1"/>
    <col min="8458" max="8458" width="16.7109375" style="167" customWidth="1"/>
    <col min="8459" max="8459" width="6" style="167" customWidth="1"/>
    <col min="8460" max="8702" width="15.28515625" style="167"/>
    <col min="8703" max="8703" width="3.85546875" style="167" customWidth="1"/>
    <col min="8704" max="8704" width="12.7109375" style="167" customWidth="1"/>
    <col min="8705" max="8705" width="11.140625" style="167" customWidth="1"/>
    <col min="8706" max="8706" width="16.140625" style="167" customWidth="1"/>
    <col min="8707" max="8707" width="8.5703125" style="167" customWidth="1"/>
    <col min="8708" max="8708" width="10.7109375" style="167" customWidth="1"/>
    <col min="8709" max="8709" width="15.28515625" style="167" customWidth="1"/>
    <col min="8710" max="8710" width="9.140625" style="167" customWidth="1"/>
    <col min="8711" max="8711" width="14" style="167" customWidth="1"/>
    <col min="8712" max="8712" width="15.28515625" style="167" customWidth="1"/>
    <col min="8713" max="8713" width="13.140625" style="167" customWidth="1"/>
    <col min="8714" max="8714" width="16.7109375" style="167" customWidth="1"/>
    <col min="8715" max="8715" width="6" style="167" customWidth="1"/>
    <col min="8716" max="8958" width="15.28515625" style="167"/>
    <col min="8959" max="8959" width="3.85546875" style="167" customWidth="1"/>
    <col min="8960" max="8960" width="12.7109375" style="167" customWidth="1"/>
    <col min="8961" max="8961" width="11.140625" style="167" customWidth="1"/>
    <col min="8962" max="8962" width="16.140625" style="167" customWidth="1"/>
    <col min="8963" max="8963" width="8.5703125" style="167" customWidth="1"/>
    <col min="8964" max="8964" width="10.7109375" style="167" customWidth="1"/>
    <col min="8965" max="8965" width="15.28515625" style="167" customWidth="1"/>
    <col min="8966" max="8966" width="9.140625" style="167" customWidth="1"/>
    <col min="8967" max="8967" width="14" style="167" customWidth="1"/>
    <col min="8968" max="8968" width="15.28515625" style="167" customWidth="1"/>
    <col min="8969" max="8969" width="13.140625" style="167" customWidth="1"/>
    <col min="8970" max="8970" width="16.7109375" style="167" customWidth="1"/>
    <col min="8971" max="8971" width="6" style="167" customWidth="1"/>
    <col min="8972" max="9214" width="15.28515625" style="167"/>
    <col min="9215" max="9215" width="3.85546875" style="167" customWidth="1"/>
    <col min="9216" max="9216" width="12.7109375" style="167" customWidth="1"/>
    <col min="9217" max="9217" width="11.140625" style="167" customWidth="1"/>
    <col min="9218" max="9218" width="16.140625" style="167" customWidth="1"/>
    <col min="9219" max="9219" width="8.5703125" style="167" customWidth="1"/>
    <col min="9220" max="9220" width="10.7109375" style="167" customWidth="1"/>
    <col min="9221" max="9221" width="15.28515625" style="167" customWidth="1"/>
    <col min="9222" max="9222" width="9.140625" style="167" customWidth="1"/>
    <col min="9223" max="9223" width="14" style="167" customWidth="1"/>
    <col min="9224" max="9224" width="15.28515625" style="167" customWidth="1"/>
    <col min="9225" max="9225" width="13.140625" style="167" customWidth="1"/>
    <col min="9226" max="9226" width="16.7109375" style="167" customWidth="1"/>
    <col min="9227" max="9227" width="6" style="167" customWidth="1"/>
    <col min="9228" max="9470" width="15.28515625" style="167"/>
    <col min="9471" max="9471" width="3.85546875" style="167" customWidth="1"/>
    <col min="9472" max="9472" width="12.7109375" style="167" customWidth="1"/>
    <col min="9473" max="9473" width="11.140625" style="167" customWidth="1"/>
    <col min="9474" max="9474" width="16.140625" style="167" customWidth="1"/>
    <col min="9475" max="9475" width="8.5703125" style="167" customWidth="1"/>
    <col min="9476" max="9476" width="10.7109375" style="167" customWidth="1"/>
    <col min="9477" max="9477" width="15.28515625" style="167" customWidth="1"/>
    <col min="9478" max="9478" width="9.140625" style="167" customWidth="1"/>
    <col min="9479" max="9479" width="14" style="167" customWidth="1"/>
    <col min="9480" max="9480" width="15.28515625" style="167" customWidth="1"/>
    <col min="9481" max="9481" width="13.140625" style="167" customWidth="1"/>
    <col min="9482" max="9482" width="16.7109375" style="167" customWidth="1"/>
    <col min="9483" max="9483" width="6" style="167" customWidth="1"/>
    <col min="9484" max="9726" width="15.28515625" style="167"/>
    <col min="9727" max="9727" width="3.85546875" style="167" customWidth="1"/>
    <col min="9728" max="9728" width="12.7109375" style="167" customWidth="1"/>
    <col min="9729" max="9729" width="11.140625" style="167" customWidth="1"/>
    <col min="9730" max="9730" width="16.140625" style="167" customWidth="1"/>
    <col min="9731" max="9731" width="8.5703125" style="167" customWidth="1"/>
    <col min="9732" max="9732" width="10.7109375" style="167" customWidth="1"/>
    <col min="9733" max="9733" width="15.28515625" style="167" customWidth="1"/>
    <col min="9734" max="9734" width="9.140625" style="167" customWidth="1"/>
    <col min="9735" max="9735" width="14" style="167" customWidth="1"/>
    <col min="9736" max="9736" width="15.28515625" style="167" customWidth="1"/>
    <col min="9737" max="9737" width="13.140625" style="167" customWidth="1"/>
    <col min="9738" max="9738" width="16.7109375" style="167" customWidth="1"/>
    <col min="9739" max="9739" width="6" style="167" customWidth="1"/>
    <col min="9740" max="9982" width="15.28515625" style="167"/>
    <col min="9983" max="9983" width="3.85546875" style="167" customWidth="1"/>
    <col min="9984" max="9984" width="12.7109375" style="167" customWidth="1"/>
    <col min="9985" max="9985" width="11.140625" style="167" customWidth="1"/>
    <col min="9986" max="9986" width="16.140625" style="167" customWidth="1"/>
    <col min="9987" max="9987" width="8.5703125" style="167" customWidth="1"/>
    <col min="9988" max="9988" width="10.7109375" style="167" customWidth="1"/>
    <col min="9989" max="9989" width="15.28515625" style="167" customWidth="1"/>
    <col min="9990" max="9990" width="9.140625" style="167" customWidth="1"/>
    <col min="9991" max="9991" width="14" style="167" customWidth="1"/>
    <col min="9992" max="9992" width="15.28515625" style="167" customWidth="1"/>
    <col min="9993" max="9993" width="13.140625" style="167" customWidth="1"/>
    <col min="9994" max="9994" width="16.7109375" style="167" customWidth="1"/>
    <col min="9995" max="9995" width="6" style="167" customWidth="1"/>
    <col min="9996" max="10238" width="15.28515625" style="167"/>
    <col min="10239" max="10239" width="3.85546875" style="167" customWidth="1"/>
    <col min="10240" max="10240" width="12.7109375" style="167" customWidth="1"/>
    <col min="10241" max="10241" width="11.140625" style="167" customWidth="1"/>
    <col min="10242" max="10242" width="16.140625" style="167" customWidth="1"/>
    <col min="10243" max="10243" width="8.5703125" style="167" customWidth="1"/>
    <col min="10244" max="10244" width="10.7109375" style="167" customWidth="1"/>
    <col min="10245" max="10245" width="15.28515625" style="167" customWidth="1"/>
    <col min="10246" max="10246" width="9.140625" style="167" customWidth="1"/>
    <col min="10247" max="10247" width="14" style="167" customWidth="1"/>
    <col min="10248" max="10248" width="15.28515625" style="167" customWidth="1"/>
    <col min="10249" max="10249" width="13.140625" style="167" customWidth="1"/>
    <col min="10250" max="10250" width="16.7109375" style="167" customWidth="1"/>
    <col min="10251" max="10251" width="6" style="167" customWidth="1"/>
    <col min="10252" max="10494" width="15.28515625" style="167"/>
    <col min="10495" max="10495" width="3.85546875" style="167" customWidth="1"/>
    <col min="10496" max="10496" width="12.7109375" style="167" customWidth="1"/>
    <col min="10497" max="10497" width="11.140625" style="167" customWidth="1"/>
    <col min="10498" max="10498" width="16.140625" style="167" customWidth="1"/>
    <col min="10499" max="10499" width="8.5703125" style="167" customWidth="1"/>
    <col min="10500" max="10500" width="10.7109375" style="167" customWidth="1"/>
    <col min="10501" max="10501" width="15.28515625" style="167" customWidth="1"/>
    <col min="10502" max="10502" width="9.140625" style="167" customWidth="1"/>
    <col min="10503" max="10503" width="14" style="167" customWidth="1"/>
    <col min="10504" max="10504" width="15.28515625" style="167" customWidth="1"/>
    <col min="10505" max="10505" width="13.140625" style="167" customWidth="1"/>
    <col min="10506" max="10506" width="16.7109375" style="167" customWidth="1"/>
    <col min="10507" max="10507" width="6" style="167" customWidth="1"/>
    <col min="10508" max="10750" width="15.28515625" style="167"/>
    <col min="10751" max="10751" width="3.85546875" style="167" customWidth="1"/>
    <col min="10752" max="10752" width="12.7109375" style="167" customWidth="1"/>
    <col min="10753" max="10753" width="11.140625" style="167" customWidth="1"/>
    <col min="10754" max="10754" width="16.140625" style="167" customWidth="1"/>
    <col min="10755" max="10755" width="8.5703125" style="167" customWidth="1"/>
    <col min="10756" max="10756" width="10.7109375" style="167" customWidth="1"/>
    <col min="10757" max="10757" width="15.28515625" style="167" customWidth="1"/>
    <col min="10758" max="10758" width="9.140625" style="167" customWidth="1"/>
    <col min="10759" max="10759" width="14" style="167" customWidth="1"/>
    <col min="10760" max="10760" width="15.28515625" style="167" customWidth="1"/>
    <col min="10761" max="10761" width="13.140625" style="167" customWidth="1"/>
    <col min="10762" max="10762" width="16.7109375" style="167" customWidth="1"/>
    <col min="10763" max="10763" width="6" style="167" customWidth="1"/>
    <col min="10764" max="11006" width="15.28515625" style="167"/>
    <col min="11007" max="11007" width="3.85546875" style="167" customWidth="1"/>
    <col min="11008" max="11008" width="12.7109375" style="167" customWidth="1"/>
    <col min="11009" max="11009" width="11.140625" style="167" customWidth="1"/>
    <col min="11010" max="11010" width="16.140625" style="167" customWidth="1"/>
    <col min="11011" max="11011" width="8.5703125" style="167" customWidth="1"/>
    <col min="11012" max="11012" width="10.7109375" style="167" customWidth="1"/>
    <col min="11013" max="11013" width="15.28515625" style="167" customWidth="1"/>
    <col min="11014" max="11014" width="9.140625" style="167" customWidth="1"/>
    <col min="11015" max="11015" width="14" style="167" customWidth="1"/>
    <col min="11016" max="11016" width="15.28515625" style="167" customWidth="1"/>
    <col min="11017" max="11017" width="13.140625" style="167" customWidth="1"/>
    <col min="11018" max="11018" width="16.7109375" style="167" customWidth="1"/>
    <col min="11019" max="11019" width="6" style="167" customWidth="1"/>
    <col min="11020" max="11262" width="15.28515625" style="167"/>
    <col min="11263" max="11263" width="3.85546875" style="167" customWidth="1"/>
    <col min="11264" max="11264" width="12.7109375" style="167" customWidth="1"/>
    <col min="11265" max="11265" width="11.140625" style="167" customWidth="1"/>
    <col min="11266" max="11266" width="16.140625" style="167" customWidth="1"/>
    <col min="11267" max="11267" width="8.5703125" style="167" customWidth="1"/>
    <col min="11268" max="11268" width="10.7109375" style="167" customWidth="1"/>
    <col min="11269" max="11269" width="15.28515625" style="167" customWidth="1"/>
    <col min="11270" max="11270" width="9.140625" style="167" customWidth="1"/>
    <col min="11271" max="11271" width="14" style="167" customWidth="1"/>
    <col min="11272" max="11272" width="15.28515625" style="167" customWidth="1"/>
    <col min="11273" max="11273" width="13.140625" style="167" customWidth="1"/>
    <col min="11274" max="11274" width="16.7109375" style="167" customWidth="1"/>
    <col min="11275" max="11275" width="6" style="167" customWidth="1"/>
    <col min="11276" max="11518" width="15.28515625" style="167"/>
    <col min="11519" max="11519" width="3.85546875" style="167" customWidth="1"/>
    <col min="11520" max="11520" width="12.7109375" style="167" customWidth="1"/>
    <col min="11521" max="11521" width="11.140625" style="167" customWidth="1"/>
    <col min="11522" max="11522" width="16.140625" style="167" customWidth="1"/>
    <col min="11523" max="11523" width="8.5703125" style="167" customWidth="1"/>
    <col min="11524" max="11524" width="10.7109375" style="167" customWidth="1"/>
    <col min="11525" max="11525" width="15.28515625" style="167" customWidth="1"/>
    <col min="11526" max="11526" width="9.140625" style="167" customWidth="1"/>
    <col min="11527" max="11527" width="14" style="167" customWidth="1"/>
    <col min="11528" max="11528" width="15.28515625" style="167" customWidth="1"/>
    <col min="11529" max="11529" width="13.140625" style="167" customWidth="1"/>
    <col min="11530" max="11530" width="16.7109375" style="167" customWidth="1"/>
    <col min="11531" max="11531" width="6" style="167" customWidth="1"/>
    <col min="11532" max="11774" width="15.28515625" style="167"/>
    <col min="11775" max="11775" width="3.85546875" style="167" customWidth="1"/>
    <col min="11776" max="11776" width="12.7109375" style="167" customWidth="1"/>
    <col min="11777" max="11777" width="11.140625" style="167" customWidth="1"/>
    <col min="11778" max="11778" width="16.140625" style="167" customWidth="1"/>
    <col min="11779" max="11779" width="8.5703125" style="167" customWidth="1"/>
    <col min="11780" max="11780" width="10.7109375" style="167" customWidth="1"/>
    <col min="11781" max="11781" width="15.28515625" style="167" customWidth="1"/>
    <col min="11782" max="11782" width="9.140625" style="167" customWidth="1"/>
    <col min="11783" max="11783" width="14" style="167" customWidth="1"/>
    <col min="11784" max="11784" width="15.28515625" style="167" customWidth="1"/>
    <col min="11785" max="11785" width="13.140625" style="167" customWidth="1"/>
    <col min="11786" max="11786" width="16.7109375" style="167" customWidth="1"/>
    <col min="11787" max="11787" width="6" style="167" customWidth="1"/>
    <col min="11788" max="12030" width="15.28515625" style="167"/>
    <col min="12031" max="12031" width="3.85546875" style="167" customWidth="1"/>
    <col min="12032" max="12032" width="12.7109375" style="167" customWidth="1"/>
    <col min="12033" max="12033" width="11.140625" style="167" customWidth="1"/>
    <col min="12034" max="12034" width="16.140625" style="167" customWidth="1"/>
    <col min="12035" max="12035" width="8.5703125" style="167" customWidth="1"/>
    <col min="12036" max="12036" width="10.7109375" style="167" customWidth="1"/>
    <col min="12037" max="12037" width="15.28515625" style="167" customWidth="1"/>
    <col min="12038" max="12038" width="9.140625" style="167" customWidth="1"/>
    <col min="12039" max="12039" width="14" style="167" customWidth="1"/>
    <col min="12040" max="12040" width="15.28515625" style="167" customWidth="1"/>
    <col min="12041" max="12041" width="13.140625" style="167" customWidth="1"/>
    <col min="12042" max="12042" width="16.7109375" style="167" customWidth="1"/>
    <col min="12043" max="12043" width="6" style="167" customWidth="1"/>
    <col min="12044" max="12286" width="15.28515625" style="167"/>
    <col min="12287" max="12287" width="3.85546875" style="167" customWidth="1"/>
    <col min="12288" max="12288" width="12.7109375" style="167" customWidth="1"/>
    <col min="12289" max="12289" width="11.140625" style="167" customWidth="1"/>
    <col min="12290" max="12290" width="16.140625" style="167" customWidth="1"/>
    <col min="12291" max="12291" width="8.5703125" style="167" customWidth="1"/>
    <col min="12292" max="12292" width="10.7109375" style="167" customWidth="1"/>
    <col min="12293" max="12293" width="15.28515625" style="167" customWidth="1"/>
    <col min="12294" max="12294" width="9.140625" style="167" customWidth="1"/>
    <col min="12295" max="12295" width="14" style="167" customWidth="1"/>
    <col min="12296" max="12296" width="15.28515625" style="167" customWidth="1"/>
    <col min="12297" max="12297" width="13.140625" style="167" customWidth="1"/>
    <col min="12298" max="12298" width="16.7109375" style="167" customWidth="1"/>
    <col min="12299" max="12299" width="6" style="167" customWidth="1"/>
    <col min="12300" max="12542" width="15.28515625" style="167"/>
    <col min="12543" max="12543" width="3.85546875" style="167" customWidth="1"/>
    <col min="12544" max="12544" width="12.7109375" style="167" customWidth="1"/>
    <col min="12545" max="12545" width="11.140625" style="167" customWidth="1"/>
    <col min="12546" max="12546" width="16.140625" style="167" customWidth="1"/>
    <col min="12547" max="12547" width="8.5703125" style="167" customWidth="1"/>
    <col min="12548" max="12548" width="10.7109375" style="167" customWidth="1"/>
    <col min="12549" max="12549" width="15.28515625" style="167" customWidth="1"/>
    <col min="12550" max="12550" width="9.140625" style="167" customWidth="1"/>
    <col min="12551" max="12551" width="14" style="167" customWidth="1"/>
    <col min="12552" max="12552" width="15.28515625" style="167" customWidth="1"/>
    <col min="12553" max="12553" width="13.140625" style="167" customWidth="1"/>
    <col min="12554" max="12554" width="16.7109375" style="167" customWidth="1"/>
    <col min="12555" max="12555" width="6" style="167" customWidth="1"/>
    <col min="12556" max="12798" width="15.28515625" style="167"/>
    <col min="12799" max="12799" width="3.85546875" style="167" customWidth="1"/>
    <col min="12800" max="12800" width="12.7109375" style="167" customWidth="1"/>
    <col min="12801" max="12801" width="11.140625" style="167" customWidth="1"/>
    <col min="12802" max="12802" width="16.140625" style="167" customWidth="1"/>
    <col min="12803" max="12803" width="8.5703125" style="167" customWidth="1"/>
    <col min="12804" max="12804" width="10.7109375" style="167" customWidth="1"/>
    <col min="12805" max="12805" width="15.28515625" style="167" customWidth="1"/>
    <col min="12806" max="12806" width="9.140625" style="167" customWidth="1"/>
    <col min="12807" max="12807" width="14" style="167" customWidth="1"/>
    <col min="12808" max="12808" width="15.28515625" style="167" customWidth="1"/>
    <col min="12809" max="12809" width="13.140625" style="167" customWidth="1"/>
    <col min="12810" max="12810" width="16.7109375" style="167" customWidth="1"/>
    <col min="12811" max="12811" width="6" style="167" customWidth="1"/>
    <col min="12812" max="13054" width="15.28515625" style="167"/>
    <col min="13055" max="13055" width="3.85546875" style="167" customWidth="1"/>
    <col min="13056" max="13056" width="12.7109375" style="167" customWidth="1"/>
    <col min="13057" max="13057" width="11.140625" style="167" customWidth="1"/>
    <col min="13058" max="13058" width="16.140625" style="167" customWidth="1"/>
    <col min="13059" max="13059" width="8.5703125" style="167" customWidth="1"/>
    <col min="13060" max="13060" width="10.7109375" style="167" customWidth="1"/>
    <col min="13061" max="13061" width="15.28515625" style="167" customWidth="1"/>
    <col min="13062" max="13062" width="9.140625" style="167" customWidth="1"/>
    <col min="13063" max="13063" width="14" style="167" customWidth="1"/>
    <col min="13064" max="13064" width="15.28515625" style="167" customWidth="1"/>
    <col min="13065" max="13065" width="13.140625" style="167" customWidth="1"/>
    <col min="13066" max="13066" width="16.7109375" style="167" customWidth="1"/>
    <col min="13067" max="13067" width="6" style="167" customWidth="1"/>
    <col min="13068" max="13310" width="15.28515625" style="167"/>
    <col min="13311" max="13311" width="3.85546875" style="167" customWidth="1"/>
    <col min="13312" max="13312" width="12.7109375" style="167" customWidth="1"/>
    <col min="13313" max="13313" width="11.140625" style="167" customWidth="1"/>
    <col min="13314" max="13314" width="16.140625" style="167" customWidth="1"/>
    <col min="13315" max="13315" width="8.5703125" style="167" customWidth="1"/>
    <col min="13316" max="13316" width="10.7109375" style="167" customWidth="1"/>
    <col min="13317" max="13317" width="15.28515625" style="167" customWidth="1"/>
    <col min="13318" max="13318" width="9.140625" style="167" customWidth="1"/>
    <col min="13319" max="13319" width="14" style="167" customWidth="1"/>
    <col min="13320" max="13320" width="15.28515625" style="167" customWidth="1"/>
    <col min="13321" max="13321" width="13.140625" style="167" customWidth="1"/>
    <col min="13322" max="13322" width="16.7109375" style="167" customWidth="1"/>
    <col min="13323" max="13323" width="6" style="167" customWidth="1"/>
    <col min="13324" max="13566" width="15.28515625" style="167"/>
    <col min="13567" max="13567" width="3.85546875" style="167" customWidth="1"/>
    <col min="13568" max="13568" width="12.7109375" style="167" customWidth="1"/>
    <col min="13569" max="13569" width="11.140625" style="167" customWidth="1"/>
    <col min="13570" max="13570" width="16.140625" style="167" customWidth="1"/>
    <col min="13571" max="13571" width="8.5703125" style="167" customWidth="1"/>
    <col min="13572" max="13572" width="10.7109375" style="167" customWidth="1"/>
    <col min="13573" max="13573" width="15.28515625" style="167" customWidth="1"/>
    <col min="13574" max="13574" width="9.140625" style="167" customWidth="1"/>
    <col min="13575" max="13575" width="14" style="167" customWidth="1"/>
    <col min="13576" max="13576" width="15.28515625" style="167" customWidth="1"/>
    <col min="13577" max="13577" width="13.140625" style="167" customWidth="1"/>
    <col min="13578" max="13578" width="16.7109375" style="167" customWidth="1"/>
    <col min="13579" max="13579" width="6" style="167" customWidth="1"/>
    <col min="13580" max="13822" width="15.28515625" style="167"/>
    <col min="13823" max="13823" width="3.85546875" style="167" customWidth="1"/>
    <col min="13824" max="13824" width="12.7109375" style="167" customWidth="1"/>
    <col min="13825" max="13825" width="11.140625" style="167" customWidth="1"/>
    <col min="13826" max="13826" width="16.140625" style="167" customWidth="1"/>
    <col min="13827" max="13827" width="8.5703125" style="167" customWidth="1"/>
    <col min="13828" max="13828" width="10.7109375" style="167" customWidth="1"/>
    <col min="13829" max="13829" width="15.28515625" style="167" customWidth="1"/>
    <col min="13830" max="13830" width="9.140625" style="167" customWidth="1"/>
    <col min="13831" max="13831" width="14" style="167" customWidth="1"/>
    <col min="13832" max="13832" width="15.28515625" style="167" customWidth="1"/>
    <col min="13833" max="13833" width="13.140625" style="167" customWidth="1"/>
    <col min="13834" max="13834" width="16.7109375" style="167" customWidth="1"/>
    <col min="13835" max="13835" width="6" style="167" customWidth="1"/>
    <col min="13836" max="14078" width="15.28515625" style="167"/>
    <col min="14079" max="14079" width="3.85546875" style="167" customWidth="1"/>
    <col min="14080" max="14080" width="12.7109375" style="167" customWidth="1"/>
    <col min="14081" max="14081" width="11.140625" style="167" customWidth="1"/>
    <col min="14082" max="14082" width="16.140625" style="167" customWidth="1"/>
    <col min="14083" max="14083" width="8.5703125" style="167" customWidth="1"/>
    <col min="14084" max="14084" width="10.7109375" style="167" customWidth="1"/>
    <col min="14085" max="14085" width="15.28515625" style="167" customWidth="1"/>
    <col min="14086" max="14086" width="9.140625" style="167" customWidth="1"/>
    <col min="14087" max="14087" width="14" style="167" customWidth="1"/>
    <col min="14088" max="14088" width="15.28515625" style="167" customWidth="1"/>
    <col min="14089" max="14089" width="13.140625" style="167" customWidth="1"/>
    <col min="14090" max="14090" width="16.7109375" style="167" customWidth="1"/>
    <col min="14091" max="14091" width="6" style="167" customWidth="1"/>
    <col min="14092" max="14334" width="15.28515625" style="167"/>
    <col min="14335" max="14335" width="3.85546875" style="167" customWidth="1"/>
    <col min="14336" max="14336" width="12.7109375" style="167" customWidth="1"/>
    <col min="14337" max="14337" width="11.140625" style="167" customWidth="1"/>
    <col min="14338" max="14338" width="16.140625" style="167" customWidth="1"/>
    <col min="14339" max="14339" width="8.5703125" style="167" customWidth="1"/>
    <col min="14340" max="14340" width="10.7109375" style="167" customWidth="1"/>
    <col min="14341" max="14341" width="15.28515625" style="167" customWidth="1"/>
    <col min="14342" max="14342" width="9.140625" style="167" customWidth="1"/>
    <col min="14343" max="14343" width="14" style="167" customWidth="1"/>
    <col min="14344" max="14344" width="15.28515625" style="167" customWidth="1"/>
    <col min="14345" max="14345" width="13.140625" style="167" customWidth="1"/>
    <col min="14346" max="14346" width="16.7109375" style="167" customWidth="1"/>
    <col min="14347" max="14347" width="6" style="167" customWidth="1"/>
    <col min="14348" max="14590" width="15.28515625" style="167"/>
    <col min="14591" max="14591" width="3.85546875" style="167" customWidth="1"/>
    <col min="14592" max="14592" width="12.7109375" style="167" customWidth="1"/>
    <col min="14593" max="14593" width="11.140625" style="167" customWidth="1"/>
    <col min="14594" max="14594" width="16.140625" style="167" customWidth="1"/>
    <col min="14595" max="14595" width="8.5703125" style="167" customWidth="1"/>
    <col min="14596" max="14596" width="10.7109375" style="167" customWidth="1"/>
    <col min="14597" max="14597" width="15.28515625" style="167" customWidth="1"/>
    <col min="14598" max="14598" width="9.140625" style="167" customWidth="1"/>
    <col min="14599" max="14599" width="14" style="167" customWidth="1"/>
    <col min="14600" max="14600" width="15.28515625" style="167" customWidth="1"/>
    <col min="14601" max="14601" width="13.140625" style="167" customWidth="1"/>
    <col min="14602" max="14602" width="16.7109375" style="167" customWidth="1"/>
    <col min="14603" max="14603" width="6" style="167" customWidth="1"/>
    <col min="14604" max="14846" width="15.28515625" style="167"/>
    <col min="14847" max="14847" width="3.85546875" style="167" customWidth="1"/>
    <col min="14848" max="14848" width="12.7109375" style="167" customWidth="1"/>
    <col min="14849" max="14849" width="11.140625" style="167" customWidth="1"/>
    <col min="14850" max="14850" width="16.140625" style="167" customWidth="1"/>
    <col min="14851" max="14851" width="8.5703125" style="167" customWidth="1"/>
    <col min="14852" max="14852" width="10.7109375" style="167" customWidth="1"/>
    <col min="14853" max="14853" width="15.28515625" style="167" customWidth="1"/>
    <col min="14854" max="14854" width="9.140625" style="167" customWidth="1"/>
    <col min="14855" max="14855" width="14" style="167" customWidth="1"/>
    <col min="14856" max="14856" width="15.28515625" style="167" customWidth="1"/>
    <col min="14857" max="14857" width="13.140625" style="167" customWidth="1"/>
    <col min="14858" max="14858" width="16.7109375" style="167" customWidth="1"/>
    <col min="14859" max="14859" width="6" style="167" customWidth="1"/>
    <col min="14860" max="15102" width="15.28515625" style="167"/>
    <col min="15103" max="15103" width="3.85546875" style="167" customWidth="1"/>
    <col min="15104" max="15104" width="12.7109375" style="167" customWidth="1"/>
    <col min="15105" max="15105" width="11.140625" style="167" customWidth="1"/>
    <col min="15106" max="15106" width="16.140625" style="167" customWidth="1"/>
    <col min="15107" max="15107" width="8.5703125" style="167" customWidth="1"/>
    <col min="15108" max="15108" width="10.7109375" style="167" customWidth="1"/>
    <col min="15109" max="15109" width="15.28515625" style="167" customWidth="1"/>
    <col min="15110" max="15110" width="9.140625" style="167" customWidth="1"/>
    <col min="15111" max="15111" width="14" style="167" customWidth="1"/>
    <col min="15112" max="15112" width="15.28515625" style="167" customWidth="1"/>
    <col min="15113" max="15113" width="13.140625" style="167" customWidth="1"/>
    <col min="15114" max="15114" width="16.7109375" style="167" customWidth="1"/>
    <col min="15115" max="15115" width="6" style="167" customWidth="1"/>
    <col min="15116" max="15358" width="15.28515625" style="167"/>
    <col min="15359" max="15359" width="3.85546875" style="167" customWidth="1"/>
    <col min="15360" max="15360" width="12.7109375" style="167" customWidth="1"/>
    <col min="15361" max="15361" width="11.140625" style="167" customWidth="1"/>
    <col min="15362" max="15362" width="16.140625" style="167" customWidth="1"/>
    <col min="15363" max="15363" width="8.5703125" style="167" customWidth="1"/>
    <col min="15364" max="15364" width="10.7109375" style="167" customWidth="1"/>
    <col min="15365" max="15365" width="15.28515625" style="167" customWidth="1"/>
    <col min="15366" max="15366" width="9.140625" style="167" customWidth="1"/>
    <col min="15367" max="15367" width="14" style="167" customWidth="1"/>
    <col min="15368" max="15368" width="15.28515625" style="167" customWidth="1"/>
    <col min="15369" max="15369" width="13.140625" style="167" customWidth="1"/>
    <col min="15370" max="15370" width="16.7109375" style="167" customWidth="1"/>
    <col min="15371" max="15371" width="6" style="167" customWidth="1"/>
    <col min="15372" max="15614" width="15.28515625" style="167"/>
    <col min="15615" max="15615" width="3.85546875" style="167" customWidth="1"/>
    <col min="15616" max="15616" width="12.7109375" style="167" customWidth="1"/>
    <col min="15617" max="15617" width="11.140625" style="167" customWidth="1"/>
    <col min="15618" max="15618" width="16.140625" style="167" customWidth="1"/>
    <col min="15619" max="15619" width="8.5703125" style="167" customWidth="1"/>
    <col min="15620" max="15620" width="10.7109375" style="167" customWidth="1"/>
    <col min="15621" max="15621" width="15.28515625" style="167" customWidth="1"/>
    <col min="15622" max="15622" width="9.140625" style="167" customWidth="1"/>
    <col min="15623" max="15623" width="14" style="167" customWidth="1"/>
    <col min="15624" max="15624" width="15.28515625" style="167" customWidth="1"/>
    <col min="15625" max="15625" width="13.140625" style="167" customWidth="1"/>
    <col min="15626" max="15626" width="16.7109375" style="167" customWidth="1"/>
    <col min="15627" max="15627" width="6" style="167" customWidth="1"/>
    <col min="15628" max="15870" width="15.28515625" style="167"/>
    <col min="15871" max="15871" width="3.85546875" style="167" customWidth="1"/>
    <col min="15872" max="15872" width="12.7109375" style="167" customWidth="1"/>
    <col min="15873" max="15873" width="11.140625" style="167" customWidth="1"/>
    <col min="15874" max="15874" width="16.140625" style="167" customWidth="1"/>
    <col min="15875" max="15875" width="8.5703125" style="167" customWidth="1"/>
    <col min="15876" max="15876" width="10.7109375" style="167" customWidth="1"/>
    <col min="15877" max="15877" width="15.28515625" style="167" customWidth="1"/>
    <col min="15878" max="15878" width="9.140625" style="167" customWidth="1"/>
    <col min="15879" max="15879" width="14" style="167" customWidth="1"/>
    <col min="15880" max="15880" width="15.28515625" style="167" customWidth="1"/>
    <col min="15881" max="15881" width="13.140625" style="167" customWidth="1"/>
    <col min="15882" max="15882" width="16.7109375" style="167" customWidth="1"/>
    <col min="15883" max="15883" width="6" style="167" customWidth="1"/>
    <col min="15884" max="16126" width="15.28515625" style="167"/>
    <col min="16127" max="16127" width="3.85546875" style="167" customWidth="1"/>
    <col min="16128" max="16128" width="12.7109375" style="167" customWidth="1"/>
    <col min="16129" max="16129" width="11.140625" style="167" customWidth="1"/>
    <col min="16130" max="16130" width="16.140625" style="167" customWidth="1"/>
    <col min="16131" max="16131" width="8.5703125" style="167" customWidth="1"/>
    <col min="16132" max="16132" width="10.7109375" style="167" customWidth="1"/>
    <col min="16133" max="16133" width="15.28515625" style="167" customWidth="1"/>
    <col min="16134" max="16134" width="9.140625" style="167" customWidth="1"/>
    <col min="16135" max="16135" width="14" style="167" customWidth="1"/>
    <col min="16136" max="16136" width="15.28515625" style="167" customWidth="1"/>
    <col min="16137" max="16137" width="13.140625" style="167" customWidth="1"/>
    <col min="16138" max="16138" width="16.7109375" style="167" customWidth="1"/>
    <col min="16139" max="16139" width="6" style="167" customWidth="1"/>
    <col min="16140" max="16384" width="15.28515625" style="167"/>
  </cols>
  <sheetData>
    <row r="1" spans="1:13" ht="40.5" customHeight="1" x14ac:dyDescent="0.25">
      <c r="B1" s="167" t="s">
        <v>1</v>
      </c>
      <c r="C1" s="367" t="s">
        <v>106</v>
      </c>
      <c r="D1" s="367"/>
      <c r="E1" s="367"/>
      <c r="F1" s="367"/>
      <c r="G1" s="367"/>
      <c r="H1" s="367"/>
      <c r="I1" s="367"/>
      <c r="J1" s="367"/>
      <c r="K1" s="367"/>
      <c r="L1" s="367"/>
      <c r="M1" s="167" t="s">
        <v>1</v>
      </c>
    </row>
    <row r="2" spans="1:13" ht="36.75" customHeight="1" x14ac:dyDescent="0.25">
      <c r="C2" s="368" t="s">
        <v>107</v>
      </c>
      <c r="D2" s="368"/>
      <c r="E2" s="368"/>
      <c r="F2" s="369" t="s">
        <v>108</v>
      </c>
      <c r="G2" s="369"/>
      <c r="H2" s="369"/>
      <c r="I2" s="368" t="s">
        <v>109</v>
      </c>
      <c r="J2" s="368"/>
      <c r="K2" s="369" t="s">
        <v>110</v>
      </c>
      <c r="L2" s="369"/>
    </row>
    <row r="3" spans="1:13" x14ac:dyDescent="0.25">
      <c r="C3" s="168" t="s">
        <v>92</v>
      </c>
      <c r="D3" s="168" t="s">
        <v>111</v>
      </c>
      <c r="E3" s="168" t="s">
        <v>112</v>
      </c>
      <c r="F3" s="169" t="s">
        <v>92</v>
      </c>
      <c r="G3" s="169" t="s">
        <v>111</v>
      </c>
      <c r="H3" s="169" t="s">
        <v>112</v>
      </c>
      <c r="I3" s="168" t="s">
        <v>93</v>
      </c>
      <c r="J3" s="168" t="s">
        <v>111</v>
      </c>
      <c r="K3" s="169" t="s">
        <v>93</v>
      </c>
      <c r="L3" s="169" t="s">
        <v>111</v>
      </c>
    </row>
    <row r="4" spans="1:13" ht="24.95" customHeight="1" x14ac:dyDescent="0.25">
      <c r="A4" s="167" t="s">
        <v>3</v>
      </c>
      <c r="B4" s="170" t="s">
        <v>94</v>
      </c>
      <c r="C4" s="171">
        <v>1854.672</v>
      </c>
      <c r="D4" s="172">
        <v>43115</v>
      </c>
      <c r="E4" s="173">
        <v>18</v>
      </c>
      <c r="F4" s="174">
        <v>980.89800000000002</v>
      </c>
      <c r="G4" s="175">
        <v>43108</v>
      </c>
      <c r="H4" s="176">
        <v>4</v>
      </c>
      <c r="I4" s="171">
        <v>37258.625999999997</v>
      </c>
      <c r="J4" s="172">
        <v>43123</v>
      </c>
      <c r="K4" s="174">
        <v>32423.173999999999</v>
      </c>
      <c r="L4" s="175">
        <v>43107</v>
      </c>
    </row>
    <row r="5" spans="1:13" ht="24.95" customHeight="1" x14ac:dyDescent="0.25">
      <c r="A5" s="167" t="s">
        <v>4</v>
      </c>
      <c r="B5" s="170" t="s">
        <v>95</v>
      </c>
      <c r="C5" s="171">
        <v>1992.2639999999999</v>
      </c>
      <c r="D5" s="172">
        <v>43159</v>
      </c>
      <c r="E5" s="173">
        <v>19</v>
      </c>
      <c r="F5" s="174">
        <v>1020.277</v>
      </c>
      <c r="G5" s="175">
        <v>43136</v>
      </c>
      <c r="H5" s="176">
        <v>4</v>
      </c>
      <c r="I5" s="171">
        <v>40633.813000000002</v>
      </c>
      <c r="J5" s="172">
        <v>43158</v>
      </c>
      <c r="K5" s="174">
        <v>34085.491999999998</v>
      </c>
      <c r="L5" s="175">
        <v>43135</v>
      </c>
    </row>
    <row r="6" spans="1:13" ht="24.95" customHeight="1" x14ac:dyDescent="0.25">
      <c r="A6" s="167" t="s">
        <v>5</v>
      </c>
      <c r="B6" s="170" t="s">
        <v>96</v>
      </c>
      <c r="C6" s="171">
        <v>1939.7850000000001</v>
      </c>
      <c r="D6" s="172">
        <v>43160</v>
      </c>
      <c r="E6" s="173">
        <v>19</v>
      </c>
      <c r="F6" s="174">
        <v>964.255</v>
      </c>
      <c r="G6" s="175">
        <v>43171</v>
      </c>
      <c r="H6" s="176">
        <v>4</v>
      </c>
      <c r="I6" s="171">
        <v>40277.836000000003</v>
      </c>
      <c r="J6" s="172">
        <v>43160</v>
      </c>
      <c r="K6" s="174">
        <v>32237.215</v>
      </c>
      <c r="L6" s="175">
        <v>43170</v>
      </c>
      <c r="M6" s="167" t="s">
        <v>1</v>
      </c>
    </row>
    <row r="7" spans="1:13" ht="24.95" customHeight="1" x14ac:dyDescent="0.25">
      <c r="A7" s="167" t="s">
        <v>6</v>
      </c>
      <c r="B7" s="170" t="s">
        <v>97</v>
      </c>
      <c r="C7" s="171">
        <v>1661.973</v>
      </c>
      <c r="D7" s="172">
        <v>43192</v>
      </c>
      <c r="E7" s="173">
        <v>21</v>
      </c>
      <c r="F7" s="174">
        <v>884.72</v>
      </c>
      <c r="G7" s="175">
        <v>43213</v>
      </c>
      <c r="H7" s="176">
        <v>4</v>
      </c>
      <c r="I7" s="171">
        <v>32717.368999999999</v>
      </c>
      <c r="J7" s="172">
        <v>43193</v>
      </c>
      <c r="K7" s="174">
        <v>28718.809000000001</v>
      </c>
      <c r="L7" s="175">
        <v>43212</v>
      </c>
    </row>
    <row r="8" spans="1:13" ht="24.95" customHeight="1" x14ac:dyDescent="0.25">
      <c r="A8" s="167" t="s">
        <v>7</v>
      </c>
      <c r="B8" s="170" t="s">
        <v>98</v>
      </c>
      <c r="C8" s="171">
        <v>1481.0050000000001</v>
      </c>
      <c r="D8" s="172">
        <v>43236</v>
      </c>
      <c r="E8" s="173">
        <v>21</v>
      </c>
      <c r="F8" s="174">
        <v>805.41200000000003</v>
      </c>
      <c r="G8" s="175">
        <v>43222</v>
      </c>
      <c r="H8" s="176">
        <v>4</v>
      </c>
      <c r="I8" s="171">
        <v>30550.398000000001</v>
      </c>
      <c r="J8" s="172">
        <v>43250</v>
      </c>
      <c r="K8" s="174">
        <v>24576.073</v>
      </c>
      <c r="L8" s="175">
        <v>43221</v>
      </c>
    </row>
    <row r="9" spans="1:13" ht="24.95" customHeight="1" x14ac:dyDescent="0.25">
      <c r="A9" s="167" t="s">
        <v>8</v>
      </c>
      <c r="B9" s="170" t="s">
        <v>99</v>
      </c>
      <c r="C9" s="171">
        <v>1563.3</v>
      </c>
      <c r="D9" s="172">
        <v>43263</v>
      </c>
      <c r="E9" s="173">
        <v>15</v>
      </c>
      <c r="F9" s="174">
        <v>846.75</v>
      </c>
      <c r="G9" s="175">
        <v>43269</v>
      </c>
      <c r="H9" s="176">
        <v>4</v>
      </c>
      <c r="I9" s="171">
        <v>31779.555</v>
      </c>
      <c r="J9" s="172">
        <v>43263</v>
      </c>
      <c r="K9" s="174">
        <v>27112.345000000001</v>
      </c>
      <c r="L9" s="175">
        <v>43268</v>
      </c>
      <c r="M9" s="167" t="s">
        <v>1</v>
      </c>
    </row>
    <row r="10" spans="1:13" ht="24.95" customHeight="1" x14ac:dyDescent="0.25">
      <c r="A10" s="167" t="s">
        <v>9</v>
      </c>
      <c r="B10" s="170" t="s">
        <v>100</v>
      </c>
      <c r="C10" s="171">
        <v>1650.6110000000001</v>
      </c>
      <c r="D10" s="172">
        <v>43312</v>
      </c>
      <c r="E10" s="173">
        <v>15</v>
      </c>
      <c r="F10" s="174">
        <v>903.75</v>
      </c>
      <c r="G10" s="175">
        <v>43298</v>
      </c>
      <c r="H10" s="176">
        <v>5</v>
      </c>
      <c r="I10" s="171">
        <v>33274.959000000003</v>
      </c>
      <c r="J10" s="177">
        <v>43312</v>
      </c>
      <c r="K10" s="174">
        <v>28781.755000000001</v>
      </c>
      <c r="L10" s="175">
        <v>43282</v>
      </c>
    </row>
    <row r="11" spans="1:13" ht="24.95" customHeight="1" x14ac:dyDescent="0.25">
      <c r="A11" s="167" t="s">
        <v>10</v>
      </c>
      <c r="B11" s="170" t="s">
        <v>101</v>
      </c>
      <c r="C11" s="171">
        <v>1688.0709999999999</v>
      </c>
      <c r="D11" s="172">
        <v>43332</v>
      </c>
      <c r="E11" s="173">
        <v>21</v>
      </c>
      <c r="F11" s="174">
        <v>854.22</v>
      </c>
      <c r="G11" s="175">
        <v>43339</v>
      </c>
      <c r="H11" s="176">
        <v>4</v>
      </c>
      <c r="I11" s="171">
        <v>33736.184000000001</v>
      </c>
      <c r="J11" s="172">
        <v>43322</v>
      </c>
      <c r="K11" s="174">
        <v>28114.789000000001</v>
      </c>
      <c r="L11" s="175">
        <v>43338</v>
      </c>
    </row>
    <row r="12" spans="1:13" ht="24.95" customHeight="1" x14ac:dyDescent="0.25">
      <c r="A12" s="167" t="s">
        <v>11</v>
      </c>
      <c r="B12" s="170" t="s">
        <v>102</v>
      </c>
      <c r="C12" s="171">
        <v>1691.3150000000001</v>
      </c>
      <c r="D12" s="172">
        <v>43369</v>
      </c>
      <c r="E12" s="173">
        <v>20</v>
      </c>
      <c r="F12" s="174">
        <v>900.72500000000002</v>
      </c>
      <c r="G12" s="175">
        <v>43353</v>
      </c>
      <c r="H12" s="176">
        <v>4</v>
      </c>
      <c r="I12" s="171">
        <v>32818.328000000001</v>
      </c>
      <c r="J12" s="172">
        <v>43371</v>
      </c>
      <c r="K12" s="174">
        <v>28753.379000000001</v>
      </c>
      <c r="L12" s="175">
        <v>43359</v>
      </c>
    </row>
    <row r="13" spans="1:13" ht="24.95" customHeight="1" x14ac:dyDescent="0.25">
      <c r="A13" s="167" t="s">
        <v>12</v>
      </c>
      <c r="B13" s="170" t="s">
        <v>103</v>
      </c>
      <c r="C13" s="171">
        <v>1724.8720000000001</v>
      </c>
      <c r="D13" s="172">
        <v>43397</v>
      </c>
      <c r="E13" s="173">
        <v>20</v>
      </c>
      <c r="F13" s="174">
        <v>929.79399999999998</v>
      </c>
      <c r="G13" s="175">
        <v>43402</v>
      </c>
      <c r="H13" s="176">
        <v>4</v>
      </c>
      <c r="I13" s="171">
        <v>34274.728000000003</v>
      </c>
      <c r="J13" s="172">
        <v>43397</v>
      </c>
      <c r="K13" s="174">
        <v>30284.047999999999</v>
      </c>
      <c r="L13" s="175">
        <v>43387</v>
      </c>
    </row>
    <row r="14" spans="1:13" ht="24.95" customHeight="1" x14ac:dyDescent="0.25">
      <c r="A14" s="167" t="s">
        <v>13</v>
      </c>
      <c r="B14" s="170" t="s">
        <v>104</v>
      </c>
      <c r="C14" s="171">
        <v>1887.3430000000001</v>
      </c>
      <c r="D14" s="172">
        <v>43433</v>
      </c>
      <c r="E14" s="173">
        <v>18</v>
      </c>
      <c r="F14" s="174">
        <v>938.28099999999995</v>
      </c>
      <c r="G14" s="175">
        <v>43409</v>
      </c>
      <c r="H14" s="176">
        <v>4</v>
      </c>
      <c r="I14" s="171">
        <v>37906.843000000001</v>
      </c>
      <c r="J14" s="172">
        <v>43434</v>
      </c>
      <c r="K14" s="174">
        <v>30987.131000000001</v>
      </c>
      <c r="L14" s="175">
        <v>43408</v>
      </c>
    </row>
    <row r="15" spans="1:13" ht="24.95" customHeight="1" x14ac:dyDescent="0.25">
      <c r="A15" s="167" t="s">
        <v>14</v>
      </c>
      <c r="B15" s="170" t="s">
        <v>105</v>
      </c>
      <c r="C15" s="171">
        <v>1993.963</v>
      </c>
      <c r="D15" s="172">
        <v>43452</v>
      </c>
      <c r="E15" s="173">
        <v>18</v>
      </c>
      <c r="F15" s="174">
        <v>1044.4069999999999</v>
      </c>
      <c r="G15" s="175">
        <v>43444</v>
      </c>
      <c r="H15" s="176">
        <v>4</v>
      </c>
      <c r="I15" s="171">
        <v>40557.351000000002</v>
      </c>
      <c r="J15" s="172">
        <v>43454</v>
      </c>
      <c r="K15" s="174">
        <v>34829.813999999998</v>
      </c>
      <c r="L15" s="175">
        <v>43443</v>
      </c>
    </row>
    <row r="16" spans="1:13" x14ac:dyDescent="0.25">
      <c r="C16" s="178"/>
      <c r="D16" s="179"/>
      <c r="E16" s="178"/>
      <c r="F16" s="178"/>
      <c r="G16" s="179"/>
      <c r="H16" s="180"/>
      <c r="I16" s="178"/>
      <c r="J16" s="179"/>
      <c r="K16" s="178"/>
      <c r="L16" s="179"/>
    </row>
  </sheetData>
  <mergeCells count="5">
    <mergeCell ref="C1:L1"/>
    <mergeCell ref="C2:E2"/>
    <mergeCell ref="F2:H2"/>
    <mergeCell ref="I2:J2"/>
    <mergeCell ref="K2:L2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workbookViewId="0">
      <selection activeCell="I10" sqref="I10"/>
    </sheetView>
  </sheetViews>
  <sheetFormatPr defaultRowHeight="12.75" x14ac:dyDescent="0.2"/>
  <cols>
    <col min="1" max="1" width="9.140625" style="142"/>
    <col min="2" max="2" width="9.28515625" style="142" customWidth="1"/>
    <col min="3" max="3" width="10.7109375" style="142" customWidth="1"/>
    <col min="4" max="5" width="9.28515625" style="142" customWidth="1"/>
    <col min="6" max="6" width="10.7109375" style="142" customWidth="1"/>
    <col min="7" max="7" width="9.28515625" style="142" customWidth="1"/>
    <col min="8" max="8" width="12.7109375" style="142" customWidth="1"/>
    <col min="9" max="9" width="10.7109375" style="142" customWidth="1"/>
    <col min="10" max="10" width="12.7109375" style="142" customWidth="1"/>
    <col min="11" max="11" width="10.7109375" style="142" customWidth="1"/>
    <col min="12" max="16384" width="9.140625" style="142"/>
  </cols>
  <sheetData>
    <row r="1" spans="1:11" ht="24" customHeight="1" x14ac:dyDescent="0.2">
      <c r="B1" s="370" t="s">
        <v>106</v>
      </c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5" x14ac:dyDescent="0.25">
      <c r="A2" s="279"/>
      <c r="B2" s="371" t="s">
        <v>157</v>
      </c>
      <c r="C2" s="372"/>
      <c r="D2" s="373"/>
      <c r="E2" s="371" t="s">
        <v>158</v>
      </c>
      <c r="F2" s="372"/>
      <c r="G2" s="373"/>
      <c r="H2" s="371" t="s">
        <v>159</v>
      </c>
      <c r="I2" s="373"/>
      <c r="J2" s="371" t="s">
        <v>160</v>
      </c>
      <c r="K2" s="372"/>
    </row>
    <row r="3" spans="1:11" x14ac:dyDescent="0.2">
      <c r="A3" s="280" t="s">
        <v>91</v>
      </c>
      <c r="B3" s="281" t="s">
        <v>92</v>
      </c>
      <c r="C3" s="280" t="s">
        <v>113</v>
      </c>
      <c r="D3" s="282" t="s">
        <v>114</v>
      </c>
      <c r="E3" s="281" t="s">
        <v>92</v>
      </c>
      <c r="F3" s="280" t="s">
        <v>113</v>
      </c>
      <c r="G3" s="282" t="s">
        <v>114</v>
      </c>
      <c r="H3" s="281" t="s">
        <v>93</v>
      </c>
      <c r="I3" s="282" t="s">
        <v>113</v>
      </c>
      <c r="J3" s="281" t="s">
        <v>93</v>
      </c>
      <c r="K3" s="280" t="s">
        <v>113</v>
      </c>
    </row>
    <row r="4" spans="1:11" ht="15" x14ac:dyDescent="0.25">
      <c r="A4" s="283" t="s">
        <v>94</v>
      </c>
      <c r="B4" s="284">
        <v>1854.672</v>
      </c>
      <c r="C4" s="285">
        <v>43115</v>
      </c>
      <c r="D4" s="286">
        <v>18</v>
      </c>
      <c r="E4" s="284">
        <v>980.89800000000002</v>
      </c>
      <c r="F4" s="285">
        <v>43108</v>
      </c>
      <c r="G4" s="287">
        <v>4</v>
      </c>
      <c r="H4" s="284">
        <v>37258.625999999997</v>
      </c>
      <c r="I4" s="285">
        <v>43123</v>
      </c>
      <c r="J4" s="284">
        <v>32423.173999999999</v>
      </c>
      <c r="K4" s="285">
        <v>43107</v>
      </c>
    </row>
    <row r="5" spans="1:11" ht="15" x14ac:dyDescent="0.25">
      <c r="A5" s="288" t="s">
        <v>95</v>
      </c>
      <c r="B5" s="289">
        <v>1992.2639999999999</v>
      </c>
      <c r="C5" s="290">
        <v>43159</v>
      </c>
      <c r="D5" s="291">
        <v>19</v>
      </c>
      <c r="E5" s="289">
        <v>1020.277</v>
      </c>
      <c r="F5" s="290">
        <v>43136</v>
      </c>
      <c r="G5" s="292">
        <v>4</v>
      </c>
      <c r="H5" s="289">
        <v>40633.813000000002</v>
      </c>
      <c r="I5" s="290">
        <v>43158</v>
      </c>
      <c r="J5" s="289">
        <v>34085.491999999998</v>
      </c>
      <c r="K5" s="290">
        <v>43135</v>
      </c>
    </row>
    <row r="6" spans="1:11" ht="15" x14ac:dyDescent="0.25">
      <c r="A6" s="288" t="s">
        <v>96</v>
      </c>
      <c r="B6" s="289">
        <v>1939.7850000000001</v>
      </c>
      <c r="C6" s="290">
        <v>43160</v>
      </c>
      <c r="D6" s="291">
        <v>19</v>
      </c>
      <c r="E6" s="289">
        <v>964.255</v>
      </c>
      <c r="F6" s="290">
        <v>43171</v>
      </c>
      <c r="G6" s="292">
        <v>4</v>
      </c>
      <c r="H6" s="289">
        <v>40277.836000000003</v>
      </c>
      <c r="I6" s="290">
        <v>43160</v>
      </c>
      <c r="J6" s="289">
        <v>32237.215</v>
      </c>
      <c r="K6" s="290">
        <v>43170</v>
      </c>
    </row>
    <row r="7" spans="1:11" ht="15" x14ac:dyDescent="0.25">
      <c r="A7" s="288" t="s">
        <v>97</v>
      </c>
      <c r="B7" s="289">
        <v>1661.973</v>
      </c>
      <c r="C7" s="290">
        <v>43192</v>
      </c>
      <c r="D7" s="291">
        <v>21</v>
      </c>
      <c r="E7" s="289">
        <v>884.72</v>
      </c>
      <c r="F7" s="290">
        <v>43213</v>
      </c>
      <c r="G7" s="292">
        <v>4</v>
      </c>
      <c r="H7" s="289">
        <v>32717.368999999999</v>
      </c>
      <c r="I7" s="290">
        <v>43193</v>
      </c>
      <c r="J7" s="289">
        <v>28718.809000000001</v>
      </c>
      <c r="K7" s="290">
        <v>43212</v>
      </c>
    </row>
    <row r="8" spans="1:11" ht="15" x14ac:dyDescent="0.25">
      <c r="A8" s="288" t="s">
        <v>98</v>
      </c>
      <c r="B8" s="289">
        <v>1481.0050000000001</v>
      </c>
      <c r="C8" s="290">
        <v>43236</v>
      </c>
      <c r="D8" s="291">
        <v>21</v>
      </c>
      <c r="E8" s="289">
        <v>805.41200000000003</v>
      </c>
      <c r="F8" s="290">
        <v>43222</v>
      </c>
      <c r="G8" s="292">
        <v>4</v>
      </c>
      <c r="H8" s="289">
        <v>30550.398000000001</v>
      </c>
      <c r="I8" s="290">
        <v>43250</v>
      </c>
      <c r="J8" s="289">
        <v>24576.073</v>
      </c>
      <c r="K8" s="290">
        <v>43221</v>
      </c>
    </row>
    <row r="9" spans="1:11" ht="15" x14ac:dyDescent="0.25">
      <c r="A9" s="288" t="s">
        <v>99</v>
      </c>
      <c r="B9" s="289">
        <v>1563.3</v>
      </c>
      <c r="C9" s="290">
        <v>43263</v>
      </c>
      <c r="D9" s="291">
        <v>15</v>
      </c>
      <c r="E9" s="289">
        <v>846.75</v>
      </c>
      <c r="F9" s="290">
        <v>43269</v>
      </c>
      <c r="G9" s="292">
        <v>4</v>
      </c>
      <c r="H9" s="289">
        <v>31779.555</v>
      </c>
      <c r="I9" s="290">
        <v>43263</v>
      </c>
      <c r="J9" s="289">
        <v>27112.345000000001</v>
      </c>
      <c r="K9" s="290">
        <v>43268</v>
      </c>
    </row>
    <row r="10" spans="1:11" ht="15" x14ac:dyDescent="0.25">
      <c r="A10" s="288" t="s">
        <v>100</v>
      </c>
      <c r="B10" s="289">
        <v>1650.6110000000001</v>
      </c>
      <c r="C10" s="290">
        <v>43312</v>
      </c>
      <c r="D10" s="291">
        <v>15</v>
      </c>
      <c r="E10" s="289">
        <v>903.75</v>
      </c>
      <c r="F10" s="290">
        <v>43298</v>
      </c>
      <c r="G10" s="292">
        <v>5</v>
      </c>
      <c r="H10" s="289">
        <v>33274.959000000003</v>
      </c>
      <c r="I10" s="290">
        <v>43312</v>
      </c>
      <c r="J10" s="289">
        <v>28781.755000000001</v>
      </c>
      <c r="K10" s="290">
        <v>43282</v>
      </c>
    </row>
    <row r="11" spans="1:11" ht="15" x14ac:dyDescent="0.25">
      <c r="A11" s="288" t="s">
        <v>101</v>
      </c>
      <c r="B11" s="289">
        <v>1688.0709999999999</v>
      </c>
      <c r="C11" s="290">
        <v>43332</v>
      </c>
      <c r="D11" s="291">
        <v>21</v>
      </c>
      <c r="E11" s="289">
        <v>854.22</v>
      </c>
      <c r="F11" s="290">
        <v>43339</v>
      </c>
      <c r="G11" s="292">
        <v>4</v>
      </c>
      <c r="H11" s="289">
        <v>33736.184000000001</v>
      </c>
      <c r="I11" s="290">
        <v>43322</v>
      </c>
      <c r="J11" s="289">
        <v>28114.789000000001</v>
      </c>
      <c r="K11" s="290">
        <v>43338</v>
      </c>
    </row>
    <row r="12" spans="1:11" ht="15" x14ac:dyDescent="0.25">
      <c r="A12" s="288" t="s">
        <v>102</v>
      </c>
      <c r="B12" s="289">
        <v>1691.3150000000001</v>
      </c>
      <c r="C12" s="290">
        <v>43369</v>
      </c>
      <c r="D12" s="291">
        <v>20</v>
      </c>
      <c r="E12" s="289">
        <v>900.72500000000002</v>
      </c>
      <c r="F12" s="290">
        <v>43353</v>
      </c>
      <c r="G12" s="292">
        <v>4</v>
      </c>
      <c r="H12" s="289">
        <v>32818.328000000001</v>
      </c>
      <c r="I12" s="290">
        <v>43371</v>
      </c>
      <c r="J12" s="289">
        <v>28753.379000000001</v>
      </c>
      <c r="K12" s="290">
        <v>43359</v>
      </c>
    </row>
    <row r="13" spans="1:11" ht="15" x14ac:dyDescent="0.25">
      <c r="A13" s="288" t="s">
        <v>103</v>
      </c>
      <c r="B13" s="289">
        <v>1724.8720000000001</v>
      </c>
      <c r="C13" s="290">
        <v>43397</v>
      </c>
      <c r="D13" s="291">
        <v>20</v>
      </c>
      <c r="E13" s="289">
        <v>929.79399999999998</v>
      </c>
      <c r="F13" s="290">
        <v>43402</v>
      </c>
      <c r="G13" s="292">
        <v>4</v>
      </c>
      <c r="H13" s="289">
        <v>34274.728000000003</v>
      </c>
      <c r="I13" s="290">
        <v>43397</v>
      </c>
      <c r="J13" s="289">
        <v>30284.047999999999</v>
      </c>
      <c r="K13" s="290">
        <v>43387</v>
      </c>
    </row>
    <row r="14" spans="1:11" ht="15" x14ac:dyDescent="0.25">
      <c r="A14" s="288" t="s">
        <v>104</v>
      </c>
      <c r="B14" s="289">
        <v>1887.3430000000001</v>
      </c>
      <c r="C14" s="290">
        <v>43433</v>
      </c>
      <c r="D14" s="291">
        <v>18</v>
      </c>
      <c r="E14" s="289">
        <v>938.28099999999995</v>
      </c>
      <c r="F14" s="290">
        <v>43409</v>
      </c>
      <c r="G14" s="292">
        <v>4</v>
      </c>
      <c r="H14" s="289">
        <v>37906.843000000001</v>
      </c>
      <c r="I14" s="290">
        <v>43434</v>
      </c>
      <c r="J14" s="289">
        <v>30987.131000000001</v>
      </c>
      <c r="K14" s="290">
        <v>43408</v>
      </c>
    </row>
    <row r="15" spans="1:11" ht="15" x14ac:dyDescent="0.25">
      <c r="A15" s="293" t="s">
        <v>105</v>
      </c>
      <c r="B15" s="294">
        <v>1993.963</v>
      </c>
      <c r="C15" s="295">
        <v>43452</v>
      </c>
      <c r="D15" s="296">
        <v>18</v>
      </c>
      <c r="E15" s="294">
        <v>1044.4069999999999</v>
      </c>
      <c r="F15" s="295">
        <v>43444</v>
      </c>
      <c r="G15" s="296">
        <v>4</v>
      </c>
      <c r="H15" s="294">
        <v>40557.351000000002</v>
      </c>
      <c r="I15" s="297">
        <v>43454</v>
      </c>
      <c r="J15" s="294">
        <v>34829.813999999998</v>
      </c>
      <c r="K15" s="295">
        <v>43443</v>
      </c>
    </row>
    <row r="16" spans="1:11" ht="15" x14ac:dyDescent="0.25">
      <c r="A16" s="298">
        <v>2018</v>
      </c>
      <c r="B16" s="299">
        <v>1993.963</v>
      </c>
      <c r="C16" s="300">
        <v>43452</v>
      </c>
      <c r="D16" s="301">
        <v>18</v>
      </c>
      <c r="E16" s="299">
        <v>805.41200000000003</v>
      </c>
      <c r="F16" s="300">
        <v>43222</v>
      </c>
      <c r="G16" s="302">
        <v>4</v>
      </c>
      <c r="H16" s="299">
        <v>40633.813000000002</v>
      </c>
      <c r="I16" s="303">
        <v>43158</v>
      </c>
      <c r="J16" s="299">
        <v>24576.073</v>
      </c>
      <c r="K16" s="300">
        <v>43221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0"/>
  <sheetViews>
    <sheetView tabSelected="1" zoomScale="75" zoomScaleNormal="75" workbookViewId="0">
      <selection activeCell="B74" sqref="B74:AB88"/>
    </sheetView>
  </sheetViews>
  <sheetFormatPr defaultRowHeight="12.75" x14ac:dyDescent="0.2"/>
  <cols>
    <col min="1" max="1" width="11.140625" style="304" customWidth="1"/>
    <col min="2" max="2" width="13.140625" style="305" customWidth="1"/>
    <col min="3" max="3" width="12.28515625" style="305" bestFit="1" customWidth="1"/>
    <col min="4" max="6" width="7.7109375" style="305" customWidth="1"/>
    <col min="7" max="7" width="8.7109375" style="305" bestFit="1" customWidth="1"/>
    <col min="8" max="8" width="10.42578125" style="305" bestFit="1" customWidth="1"/>
    <col min="9" max="28" width="7.7109375" style="305" customWidth="1"/>
    <col min="29" max="256" width="9.140625" style="305"/>
    <col min="257" max="257" width="11.140625" style="305" customWidth="1"/>
    <col min="258" max="258" width="13.140625" style="305" customWidth="1"/>
    <col min="259" max="259" width="12.28515625" style="305" bestFit="1" customWidth="1"/>
    <col min="260" max="284" width="7.7109375" style="305" customWidth="1"/>
    <col min="285" max="512" width="9.140625" style="305"/>
    <col min="513" max="513" width="11.140625" style="305" customWidth="1"/>
    <col min="514" max="514" width="13.140625" style="305" customWidth="1"/>
    <col min="515" max="515" width="12.28515625" style="305" bestFit="1" customWidth="1"/>
    <col min="516" max="540" width="7.7109375" style="305" customWidth="1"/>
    <col min="541" max="768" width="9.140625" style="305"/>
    <col min="769" max="769" width="11.140625" style="305" customWidth="1"/>
    <col min="770" max="770" width="13.140625" style="305" customWidth="1"/>
    <col min="771" max="771" width="12.28515625" style="305" bestFit="1" customWidth="1"/>
    <col min="772" max="796" width="7.7109375" style="305" customWidth="1"/>
    <col min="797" max="1024" width="9.140625" style="305"/>
    <col min="1025" max="1025" width="11.140625" style="305" customWidth="1"/>
    <col min="1026" max="1026" width="13.140625" style="305" customWidth="1"/>
    <col min="1027" max="1027" width="12.28515625" style="305" bestFit="1" customWidth="1"/>
    <col min="1028" max="1052" width="7.7109375" style="305" customWidth="1"/>
    <col min="1053" max="1280" width="9.140625" style="305"/>
    <col min="1281" max="1281" width="11.140625" style="305" customWidth="1"/>
    <col min="1282" max="1282" width="13.140625" style="305" customWidth="1"/>
    <col min="1283" max="1283" width="12.28515625" style="305" bestFit="1" customWidth="1"/>
    <col min="1284" max="1308" width="7.7109375" style="305" customWidth="1"/>
    <col min="1309" max="1536" width="9.140625" style="305"/>
    <col min="1537" max="1537" width="11.140625" style="305" customWidth="1"/>
    <col min="1538" max="1538" width="13.140625" style="305" customWidth="1"/>
    <col min="1539" max="1539" width="12.28515625" style="305" bestFit="1" customWidth="1"/>
    <col min="1540" max="1564" width="7.7109375" style="305" customWidth="1"/>
    <col min="1565" max="1792" width="9.140625" style="305"/>
    <col min="1793" max="1793" width="11.140625" style="305" customWidth="1"/>
    <col min="1794" max="1794" width="13.140625" style="305" customWidth="1"/>
    <col min="1795" max="1795" width="12.28515625" style="305" bestFit="1" customWidth="1"/>
    <col min="1796" max="1820" width="7.7109375" style="305" customWidth="1"/>
    <col min="1821" max="2048" width="9.140625" style="305"/>
    <col min="2049" max="2049" width="11.140625" style="305" customWidth="1"/>
    <col min="2050" max="2050" width="13.140625" style="305" customWidth="1"/>
    <col min="2051" max="2051" width="12.28515625" style="305" bestFit="1" customWidth="1"/>
    <col min="2052" max="2076" width="7.7109375" style="305" customWidth="1"/>
    <col min="2077" max="2304" width="9.140625" style="305"/>
    <col min="2305" max="2305" width="11.140625" style="305" customWidth="1"/>
    <col min="2306" max="2306" width="13.140625" style="305" customWidth="1"/>
    <col min="2307" max="2307" width="12.28515625" style="305" bestFit="1" customWidth="1"/>
    <col min="2308" max="2332" width="7.7109375" style="305" customWidth="1"/>
    <col min="2333" max="2560" width="9.140625" style="305"/>
    <col min="2561" max="2561" width="11.140625" style="305" customWidth="1"/>
    <col min="2562" max="2562" width="13.140625" style="305" customWidth="1"/>
    <col min="2563" max="2563" width="12.28515625" style="305" bestFit="1" customWidth="1"/>
    <col min="2564" max="2588" width="7.7109375" style="305" customWidth="1"/>
    <col min="2589" max="2816" width="9.140625" style="305"/>
    <col min="2817" max="2817" width="11.140625" style="305" customWidth="1"/>
    <col min="2818" max="2818" width="13.140625" style="305" customWidth="1"/>
    <col min="2819" max="2819" width="12.28515625" style="305" bestFit="1" customWidth="1"/>
    <col min="2820" max="2844" width="7.7109375" style="305" customWidth="1"/>
    <col min="2845" max="3072" width="9.140625" style="305"/>
    <col min="3073" max="3073" width="11.140625" style="305" customWidth="1"/>
    <col min="3074" max="3074" width="13.140625" style="305" customWidth="1"/>
    <col min="3075" max="3075" width="12.28515625" style="305" bestFit="1" customWidth="1"/>
    <col min="3076" max="3100" width="7.7109375" style="305" customWidth="1"/>
    <col min="3101" max="3328" width="9.140625" style="305"/>
    <col min="3329" max="3329" width="11.140625" style="305" customWidth="1"/>
    <col min="3330" max="3330" width="13.140625" style="305" customWidth="1"/>
    <col min="3331" max="3331" width="12.28515625" style="305" bestFit="1" customWidth="1"/>
    <col min="3332" max="3356" width="7.7109375" style="305" customWidth="1"/>
    <col min="3357" max="3584" width="9.140625" style="305"/>
    <col min="3585" max="3585" width="11.140625" style="305" customWidth="1"/>
    <col min="3586" max="3586" width="13.140625" style="305" customWidth="1"/>
    <col min="3587" max="3587" width="12.28515625" style="305" bestFit="1" customWidth="1"/>
    <col min="3588" max="3612" width="7.7109375" style="305" customWidth="1"/>
    <col min="3613" max="3840" width="9.140625" style="305"/>
    <col min="3841" max="3841" width="11.140625" style="305" customWidth="1"/>
    <col min="3842" max="3842" width="13.140625" style="305" customWidth="1"/>
    <col min="3843" max="3843" width="12.28515625" style="305" bestFit="1" customWidth="1"/>
    <col min="3844" max="3868" width="7.7109375" style="305" customWidth="1"/>
    <col min="3869" max="4096" width="9.140625" style="305"/>
    <col min="4097" max="4097" width="11.140625" style="305" customWidth="1"/>
    <col min="4098" max="4098" width="13.140625" style="305" customWidth="1"/>
    <col min="4099" max="4099" width="12.28515625" style="305" bestFit="1" customWidth="1"/>
    <col min="4100" max="4124" width="7.7109375" style="305" customWidth="1"/>
    <col min="4125" max="4352" width="9.140625" style="305"/>
    <col min="4353" max="4353" width="11.140625" style="305" customWidth="1"/>
    <col min="4354" max="4354" width="13.140625" style="305" customWidth="1"/>
    <col min="4355" max="4355" width="12.28515625" style="305" bestFit="1" customWidth="1"/>
    <col min="4356" max="4380" width="7.7109375" style="305" customWidth="1"/>
    <col min="4381" max="4608" width="9.140625" style="305"/>
    <col min="4609" max="4609" width="11.140625" style="305" customWidth="1"/>
    <col min="4610" max="4610" width="13.140625" style="305" customWidth="1"/>
    <col min="4611" max="4611" width="12.28515625" style="305" bestFit="1" customWidth="1"/>
    <col min="4612" max="4636" width="7.7109375" style="305" customWidth="1"/>
    <col min="4637" max="4864" width="9.140625" style="305"/>
    <col min="4865" max="4865" width="11.140625" style="305" customWidth="1"/>
    <col min="4866" max="4866" width="13.140625" style="305" customWidth="1"/>
    <col min="4867" max="4867" width="12.28515625" style="305" bestFit="1" customWidth="1"/>
    <col min="4868" max="4892" width="7.7109375" style="305" customWidth="1"/>
    <col min="4893" max="5120" width="9.140625" style="305"/>
    <col min="5121" max="5121" width="11.140625" style="305" customWidth="1"/>
    <col min="5122" max="5122" width="13.140625" style="305" customWidth="1"/>
    <col min="5123" max="5123" width="12.28515625" style="305" bestFit="1" customWidth="1"/>
    <col min="5124" max="5148" width="7.7109375" style="305" customWidth="1"/>
    <col min="5149" max="5376" width="9.140625" style="305"/>
    <col min="5377" max="5377" width="11.140625" style="305" customWidth="1"/>
    <col min="5378" max="5378" width="13.140625" style="305" customWidth="1"/>
    <col min="5379" max="5379" width="12.28515625" style="305" bestFit="1" customWidth="1"/>
    <col min="5380" max="5404" width="7.7109375" style="305" customWidth="1"/>
    <col min="5405" max="5632" width="9.140625" style="305"/>
    <col min="5633" max="5633" width="11.140625" style="305" customWidth="1"/>
    <col min="5634" max="5634" width="13.140625" style="305" customWidth="1"/>
    <col min="5635" max="5635" width="12.28515625" style="305" bestFit="1" customWidth="1"/>
    <col min="5636" max="5660" width="7.7109375" style="305" customWidth="1"/>
    <col min="5661" max="5888" width="9.140625" style="305"/>
    <col min="5889" max="5889" width="11.140625" style="305" customWidth="1"/>
    <col min="5890" max="5890" width="13.140625" style="305" customWidth="1"/>
    <col min="5891" max="5891" width="12.28515625" style="305" bestFit="1" customWidth="1"/>
    <col min="5892" max="5916" width="7.7109375" style="305" customWidth="1"/>
    <col min="5917" max="6144" width="9.140625" style="305"/>
    <col min="6145" max="6145" width="11.140625" style="305" customWidth="1"/>
    <col min="6146" max="6146" width="13.140625" style="305" customWidth="1"/>
    <col min="6147" max="6147" width="12.28515625" style="305" bestFit="1" customWidth="1"/>
    <col min="6148" max="6172" width="7.7109375" style="305" customWidth="1"/>
    <col min="6173" max="6400" width="9.140625" style="305"/>
    <col min="6401" max="6401" width="11.140625" style="305" customWidth="1"/>
    <col min="6402" max="6402" width="13.140625" style="305" customWidth="1"/>
    <col min="6403" max="6403" width="12.28515625" style="305" bestFit="1" customWidth="1"/>
    <col min="6404" max="6428" width="7.7109375" style="305" customWidth="1"/>
    <col min="6429" max="6656" width="9.140625" style="305"/>
    <col min="6657" max="6657" width="11.140625" style="305" customWidth="1"/>
    <col min="6658" max="6658" width="13.140625" style="305" customWidth="1"/>
    <col min="6659" max="6659" width="12.28515625" style="305" bestFit="1" customWidth="1"/>
    <col min="6660" max="6684" width="7.7109375" style="305" customWidth="1"/>
    <col min="6685" max="6912" width="9.140625" style="305"/>
    <col min="6913" max="6913" width="11.140625" style="305" customWidth="1"/>
    <col min="6914" max="6914" width="13.140625" style="305" customWidth="1"/>
    <col min="6915" max="6915" width="12.28515625" style="305" bestFit="1" customWidth="1"/>
    <col min="6916" max="6940" width="7.7109375" style="305" customWidth="1"/>
    <col min="6941" max="7168" width="9.140625" style="305"/>
    <col min="7169" max="7169" width="11.140625" style="305" customWidth="1"/>
    <col min="7170" max="7170" width="13.140625" style="305" customWidth="1"/>
    <col min="7171" max="7171" width="12.28515625" style="305" bestFit="1" customWidth="1"/>
    <col min="7172" max="7196" width="7.7109375" style="305" customWidth="1"/>
    <col min="7197" max="7424" width="9.140625" style="305"/>
    <col min="7425" max="7425" width="11.140625" style="305" customWidth="1"/>
    <col min="7426" max="7426" width="13.140625" style="305" customWidth="1"/>
    <col min="7427" max="7427" width="12.28515625" style="305" bestFit="1" customWidth="1"/>
    <col min="7428" max="7452" width="7.7109375" style="305" customWidth="1"/>
    <col min="7453" max="7680" width="9.140625" style="305"/>
    <col min="7681" max="7681" width="11.140625" style="305" customWidth="1"/>
    <col min="7682" max="7682" width="13.140625" style="305" customWidth="1"/>
    <col min="7683" max="7683" width="12.28515625" style="305" bestFit="1" customWidth="1"/>
    <col min="7684" max="7708" width="7.7109375" style="305" customWidth="1"/>
    <col min="7709" max="7936" width="9.140625" style="305"/>
    <col min="7937" max="7937" width="11.140625" style="305" customWidth="1"/>
    <col min="7938" max="7938" width="13.140625" style="305" customWidth="1"/>
    <col min="7939" max="7939" width="12.28515625" style="305" bestFit="1" customWidth="1"/>
    <col min="7940" max="7964" width="7.7109375" style="305" customWidth="1"/>
    <col min="7965" max="8192" width="9.140625" style="305"/>
    <col min="8193" max="8193" width="11.140625" style="305" customWidth="1"/>
    <col min="8194" max="8194" width="13.140625" style="305" customWidth="1"/>
    <col min="8195" max="8195" width="12.28515625" style="305" bestFit="1" customWidth="1"/>
    <col min="8196" max="8220" width="7.7109375" style="305" customWidth="1"/>
    <col min="8221" max="8448" width="9.140625" style="305"/>
    <col min="8449" max="8449" width="11.140625" style="305" customWidth="1"/>
    <col min="8450" max="8450" width="13.140625" style="305" customWidth="1"/>
    <col min="8451" max="8451" width="12.28515625" style="305" bestFit="1" customWidth="1"/>
    <col min="8452" max="8476" width="7.7109375" style="305" customWidth="1"/>
    <col min="8477" max="8704" width="9.140625" style="305"/>
    <col min="8705" max="8705" width="11.140625" style="305" customWidth="1"/>
    <col min="8706" max="8706" width="13.140625" style="305" customWidth="1"/>
    <col min="8707" max="8707" width="12.28515625" style="305" bestFit="1" customWidth="1"/>
    <col min="8708" max="8732" width="7.7109375" style="305" customWidth="1"/>
    <col min="8733" max="8960" width="9.140625" style="305"/>
    <col min="8961" max="8961" width="11.140625" style="305" customWidth="1"/>
    <col min="8962" max="8962" width="13.140625" style="305" customWidth="1"/>
    <col min="8963" max="8963" width="12.28515625" style="305" bestFit="1" customWidth="1"/>
    <col min="8964" max="8988" width="7.7109375" style="305" customWidth="1"/>
    <col min="8989" max="9216" width="9.140625" style="305"/>
    <col min="9217" max="9217" width="11.140625" style="305" customWidth="1"/>
    <col min="9218" max="9218" width="13.140625" style="305" customWidth="1"/>
    <col min="9219" max="9219" width="12.28515625" style="305" bestFit="1" customWidth="1"/>
    <col min="9220" max="9244" width="7.7109375" style="305" customWidth="1"/>
    <col min="9245" max="9472" width="9.140625" style="305"/>
    <col min="9473" max="9473" width="11.140625" style="305" customWidth="1"/>
    <col min="9474" max="9474" width="13.140625" style="305" customWidth="1"/>
    <col min="9475" max="9475" width="12.28515625" style="305" bestFit="1" customWidth="1"/>
    <col min="9476" max="9500" width="7.7109375" style="305" customWidth="1"/>
    <col min="9501" max="9728" width="9.140625" style="305"/>
    <col min="9729" max="9729" width="11.140625" style="305" customWidth="1"/>
    <col min="9730" max="9730" width="13.140625" style="305" customWidth="1"/>
    <col min="9731" max="9731" width="12.28515625" style="305" bestFit="1" customWidth="1"/>
    <col min="9732" max="9756" width="7.7109375" style="305" customWidth="1"/>
    <col min="9757" max="9984" width="9.140625" style="305"/>
    <col min="9985" max="9985" width="11.140625" style="305" customWidth="1"/>
    <col min="9986" max="9986" width="13.140625" style="305" customWidth="1"/>
    <col min="9987" max="9987" width="12.28515625" style="305" bestFit="1" customWidth="1"/>
    <col min="9988" max="10012" width="7.7109375" style="305" customWidth="1"/>
    <col min="10013" max="10240" width="9.140625" style="305"/>
    <col min="10241" max="10241" width="11.140625" style="305" customWidth="1"/>
    <col min="10242" max="10242" width="13.140625" style="305" customWidth="1"/>
    <col min="10243" max="10243" width="12.28515625" style="305" bestFit="1" customWidth="1"/>
    <col min="10244" max="10268" width="7.7109375" style="305" customWidth="1"/>
    <col min="10269" max="10496" width="9.140625" style="305"/>
    <col min="10497" max="10497" width="11.140625" style="305" customWidth="1"/>
    <col min="10498" max="10498" width="13.140625" style="305" customWidth="1"/>
    <col min="10499" max="10499" width="12.28515625" style="305" bestFit="1" customWidth="1"/>
    <col min="10500" max="10524" width="7.7109375" style="305" customWidth="1"/>
    <col min="10525" max="10752" width="9.140625" style="305"/>
    <col min="10753" max="10753" width="11.140625" style="305" customWidth="1"/>
    <col min="10754" max="10754" width="13.140625" style="305" customWidth="1"/>
    <col min="10755" max="10755" width="12.28515625" style="305" bestFit="1" customWidth="1"/>
    <col min="10756" max="10780" width="7.7109375" style="305" customWidth="1"/>
    <col min="10781" max="11008" width="9.140625" style="305"/>
    <col min="11009" max="11009" width="11.140625" style="305" customWidth="1"/>
    <col min="11010" max="11010" width="13.140625" style="305" customWidth="1"/>
    <col min="11011" max="11011" width="12.28515625" style="305" bestFit="1" customWidth="1"/>
    <col min="11012" max="11036" width="7.7109375" style="305" customWidth="1"/>
    <col min="11037" max="11264" width="9.140625" style="305"/>
    <col min="11265" max="11265" width="11.140625" style="305" customWidth="1"/>
    <col min="11266" max="11266" width="13.140625" style="305" customWidth="1"/>
    <col min="11267" max="11267" width="12.28515625" style="305" bestFit="1" customWidth="1"/>
    <col min="11268" max="11292" width="7.7109375" style="305" customWidth="1"/>
    <col min="11293" max="11520" width="9.140625" style="305"/>
    <col min="11521" max="11521" width="11.140625" style="305" customWidth="1"/>
    <col min="11522" max="11522" width="13.140625" style="305" customWidth="1"/>
    <col min="11523" max="11523" width="12.28515625" style="305" bestFit="1" customWidth="1"/>
    <col min="11524" max="11548" width="7.7109375" style="305" customWidth="1"/>
    <col min="11549" max="11776" width="9.140625" style="305"/>
    <col min="11777" max="11777" width="11.140625" style="305" customWidth="1"/>
    <col min="11778" max="11778" width="13.140625" style="305" customWidth="1"/>
    <col min="11779" max="11779" width="12.28515625" style="305" bestFit="1" customWidth="1"/>
    <col min="11780" max="11804" width="7.7109375" style="305" customWidth="1"/>
    <col min="11805" max="12032" width="9.140625" style="305"/>
    <col min="12033" max="12033" width="11.140625" style="305" customWidth="1"/>
    <col min="12034" max="12034" width="13.140625" style="305" customWidth="1"/>
    <col min="12035" max="12035" width="12.28515625" style="305" bestFit="1" customWidth="1"/>
    <col min="12036" max="12060" width="7.7109375" style="305" customWidth="1"/>
    <col min="12061" max="12288" width="9.140625" style="305"/>
    <col min="12289" max="12289" width="11.140625" style="305" customWidth="1"/>
    <col min="12290" max="12290" width="13.140625" style="305" customWidth="1"/>
    <col min="12291" max="12291" width="12.28515625" style="305" bestFit="1" customWidth="1"/>
    <col min="12292" max="12316" width="7.7109375" style="305" customWidth="1"/>
    <col min="12317" max="12544" width="9.140625" style="305"/>
    <col min="12545" max="12545" width="11.140625" style="305" customWidth="1"/>
    <col min="12546" max="12546" width="13.140625" style="305" customWidth="1"/>
    <col min="12547" max="12547" width="12.28515625" style="305" bestFit="1" customWidth="1"/>
    <col min="12548" max="12572" width="7.7109375" style="305" customWidth="1"/>
    <col min="12573" max="12800" width="9.140625" style="305"/>
    <col min="12801" max="12801" width="11.140625" style="305" customWidth="1"/>
    <col min="12802" max="12802" width="13.140625" style="305" customWidth="1"/>
    <col min="12803" max="12803" width="12.28515625" style="305" bestFit="1" customWidth="1"/>
    <col min="12804" max="12828" width="7.7109375" style="305" customWidth="1"/>
    <col min="12829" max="13056" width="9.140625" style="305"/>
    <col min="13057" max="13057" width="11.140625" style="305" customWidth="1"/>
    <col min="13058" max="13058" width="13.140625" style="305" customWidth="1"/>
    <col min="13059" max="13059" width="12.28515625" style="305" bestFit="1" customWidth="1"/>
    <col min="13060" max="13084" width="7.7109375" style="305" customWidth="1"/>
    <col min="13085" max="13312" width="9.140625" style="305"/>
    <col min="13313" max="13313" width="11.140625" style="305" customWidth="1"/>
    <col min="13314" max="13314" width="13.140625" style="305" customWidth="1"/>
    <col min="13315" max="13315" width="12.28515625" style="305" bestFit="1" customWidth="1"/>
    <col min="13316" max="13340" width="7.7109375" style="305" customWidth="1"/>
    <col min="13341" max="13568" width="9.140625" style="305"/>
    <col min="13569" max="13569" width="11.140625" style="305" customWidth="1"/>
    <col min="13570" max="13570" width="13.140625" style="305" customWidth="1"/>
    <col min="13571" max="13571" width="12.28515625" style="305" bestFit="1" customWidth="1"/>
    <col min="13572" max="13596" width="7.7109375" style="305" customWidth="1"/>
    <col min="13597" max="13824" width="9.140625" style="305"/>
    <col min="13825" max="13825" width="11.140625" style="305" customWidth="1"/>
    <col min="13826" max="13826" width="13.140625" style="305" customWidth="1"/>
    <col min="13827" max="13827" width="12.28515625" style="305" bestFit="1" customWidth="1"/>
    <col min="13828" max="13852" width="7.7109375" style="305" customWidth="1"/>
    <col min="13853" max="14080" width="9.140625" style="305"/>
    <col min="14081" max="14081" width="11.140625" style="305" customWidth="1"/>
    <col min="14082" max="14082" width="13.140625" style="305" customWidth="1"/>
    <col min="14083" max="14083" width="12.28515625" style="305" bestFit="1" customWidth="1"/>
    <col min="14084" max="14108" width="7.7109375" style="305" customWidth="1"/>
    <col min="14109" max="14336" width="9.140625" style="305"/>
    <col min="14337" max="14337" width="11.140625" style="305" customWidth="1"/>
    <col min="14338" max="14338" width="13.140625" style="305" customWidth="1"/>
    <col min="14339" max="14339" width="12.28515625" style="305" bestFit="1" customWidth="1"/>
    <col min="14340" max="14364" width="7.7109375" style="305" customWidth="1"/>
    <col min="14365" max="14592" width="9.140625" style="305"/>
    <col min="14593" max="14593" width="11.140625" style="305" customWidth="1"/>
    <col min="14594" max="14594" width="13.140625" style="305" customWidth="1"/>
    <col min="14595" max="14595" width="12.28515625" style="305" bestFit="1" customWidth="1"/>
    <col min="14596" max="14620" width="7.7109375" style="305" customWidth="1"/>
    <col min="14621" max="14848" width="9.140625" style="305"/>
    <col min="14849" max="14849" width="11.140625" style="305" customWidth="1"/>
    <col min="14850" max="14850" width="13.140625" style="305" customWidth="1"/>
    <col min="14851" max="14851" width="12.28515625" style="305" bestFit="1" customWidth="1"/>
    <col min="14852" max="14876" width="7.7109375" style="305" customWidth="1"/>
    <col min="14877" max="15104" width="9.140625" style="305"/>
    <col min="15105" max="15105" width="11.140625" style="305" customWidth="1"/>
    <col min="15106" max="15106" width="13.140625" style="305" customWidth="1"/>
    <col min="15107" max="15107" width="12.28515625" style="305" bestFit="1" customWidth="1"/>
    <col min="15108" max="15132" width="7.7109375" style="305" customWidth="1"/>
    <col min="15133" max="15360" width="9.140625" style="305"/>
    <col min="15361" max="15361" width="11.140625" style="305" customWidth="1"/>
    <col min="15362" max="15362" width="13.140625" style="305" customWidth="1"/>
    <col min="15363" max="15363" width="12.28515625" style="305" bestFit="1" customWidth="1"/>
    <col min="15364" max="15388" width="7.7109375" style="305" customWidth="1"/>
    <col min="15389" max="15616" width="9.140625" style="305"/>
    <col min="15617" max="15617" width="11.140625" style="305" customWidth="1"/>
    <col min="15618" max="15618" width="13.140625" style="305" customWidth="1"/>
    <col min="15619" max="15619" width="12.28515625" style="305" bestFit="1" customWidth="1"/>
    <col min="15620" max="15644" width="7.7109375" style="305" customWidth="1"/>
    <col min="15645" max="15872" width="9.140625" style="305"/>
    <col min="15873" max="15873" width="11.140625" style="305" customWidth="1"/>
    <col min="15874" max="15874" width="13.140625" style="305" customWidth="1"/>
    <col min="15875" max="15875" width="12.28515625" style="305" bestFit="1" customWidth="1"/>
    <col min="15876" max="15900" width="7.7109375" style="305" customWidth="1"/>
    <col min="15901" max="16128" width="9.140625" style="305"/>
    <col min="16129" max="16129" width="11.140625" style="305" customWidth="1"/>
    <col min="16130" max="16130" width="13.140625" style="305" customWidth="1"/>
    <col min="16131" max="16131" width="12.28515625" style="305" bestFit="1" customWidth="1"/>
    <col min="16132" max="16156" width="7.7109375" style="305" customWidth="1"/>
    <col min="16157" max="16384" width="9.140625" style="305"/>
  </cols>
  <sheetData>
    <row r="1" spans="1:28" ht="15" customHeight="1" x14ac:dyDescent="0.2"/>
    <row r="2" spans="1:28" ht="18" customHeight="1" x14ac:dyDescent="0.25">
      <c r="A2" s="306"/>
      <c r="B2" s="307" t="s">
        <v>161</v>
      </c>
      <c r="C2" s="308"/>
    </row>
    <row r="3" spans="1:28" ht="18" customHeight="1" thickBot="1" x14ac:dyDescent="0.3">
      <c r="A3" s="306"/>
      <c r="B3" s="167"/>
      <c r="C3" s="308"/>
      <c r="AB3" s="309" t="s">
        <v>93</v>
      </c>
    </row>
    <row r="4" spans="1:28" ht="18" customHeight="1" x14ac:dyDescent="0.25">
      <c r="B4" s="310"/>
      <c r="C4" s="311"/>
      <c r="D4" s="312">
        <v>1</v>
      </c>
      <c r="E4" s="312">
        <v>2</v>
      </c>
      <c r="F4" s="312">
        <v>3</v>
      </c>
      <c r="G4" s="312">
        <v>4</v>
      </c>
      <c r="H4" s="312">
        <v>5</v>
      </c>
      <c r="I4" s="312">
        <v>6</v>
      </c>
      <c r="J4" s="312">
        <v>7</v>
      </c>
      <c r="K4" s="312">
        <v>8</v>
      </c>
      <c r="L4" s="312">
        <v>9</v>
      </c>
      <c r="M4" s="312">
        <v>10</v>
      </c>
      <c r="N4" s="312">
        <v>11</v>
      </c>
      <c r="O4" s="312">
        <v>12</v>
      </c>
      <c r="P4" s="312">
        <v>13</v>
      </c>
      <c r="Q4" s="312">
        <v>14</v>
      </c>
      <c r="R4" s="312">
        <v>15</v>
      </c>
      <c r="S4" s="312">
        <v>16</v>
      </c>
      <c r="T4" s="312">
        <v>17</v>
      </c>
      <c r="U4" s="312">
        <v>18</v>
      </c>
      <c r="V4" s="312">
        <v>19</v>
      </c>
      <c r="W4" s="312">
        <v>20</v>
      </c>
      <c r="X4" s="312">
        <v>21</v>
      </c>
      <c r="Y4" s="312">
        <v>22</v>
      </c>
      <c r="Z4" s="312">
        <v>23</v>
      </c>
      <c r="AA4" s="312">
        <v>24</v>
      </c>
      <c r="AB4" s="313" t="s">
        <v>162</v>
      </c>
    </row>
    <row r="5" spans="1:28" ht="18" customHeight="1" x14ac:dyDescent="0.25">
      <c r="B5" s="314" t="s">
        <v>94</v>
      </c>
      <c r="C5" s="315">
        <v>43115</v>
      </c>
      <c r="D5" s="316">
        <v>1186.8440000000001</v>
      </c>
      <c r="E5" s="317">
        <v>1102.2850000000001</v>
      </c>
      <c r="F5" s="317">
        <v>1059.6890000000001</v>
      </c>
      <c r="G5" s="317">
        <v>1042.1949999999999</v>
      </c>
      <c r="H5" s="317">
        <v>1060.4749999999999</v>
      </c>
      <c r="I5" s="317">
        <v>1141.8679999999999</v>
      </c>
      <c r="J5" s="317">
        <v>1327.8779999999999</v>
      </c>
      <c r="K5" s="317">
        <v>1540.249</v>
      </c>
      <c r="L5" s="317">
        <v>1697.193</v>
      </c>
      <c r="M5" s="317">
        <v>1760.3230000000001</v>
      </c>
      <c r="N5" s="317">
        <v>1769.694</v>
      </c>
      <c r="O5" s="317">
        <v>1776.7529999999999</v>
      </c>
      <c r="P5" s="317">
        <v>1764.527</v>
      </c>
      <c r="Q5" s="317">
        <v>1805.412</v>
      </c>
      <c r="R5" s="317">
        <v>1793.81</v>
      </c>
      <c r="S5" s="317">
        <v>1771.557</v>
      </c>
      <c r="T5" s="317">
        <v>1788.452</v>
      </c>
      <c r="U5" s="317">
        <v>1854.672</v>
      </c>
      <c r="V5" s="317">
        <v>1819.605</v>
      </c>
      <c r="W5" s="317">
        <v>1784.2280000000001</v>
      </c>
      <c r="X5" s="317">
        <v>1734.66</v>
      </c>
      <c r="Y5" s="317">
        <v>1667.4590000000001</v>
      </c>
      <c r="Z5" s="317">
        <v>1565.0840000000001</v>
      </c>
      <c r="AA5" s="317">
        <v>1413.193</v>
      </c>
      <c r="AB5" s="318">
        <f>IF($C5="","",SUM(D5:AA5))</f>
        <v>37228.105000000003</v>
      </c>
    </row>
    <row r="6" spans="1:28" ht="18" customHeight="1" x14ac:dyDescent="0.25">
      <c r="B6" s="314" t="s">
        <v>95</v>
      </c>
      <c r="C6" s="319">
        <v>43159</v>
      </c>
      <c r="D6" s="317">
        <v>1361.0650000000001</v>
      </c>
      <c r="E6" s="317">
        <v>1270.1769999999999</v>
      </c>
      <c r="F6" s="317">
        <v>1229.32</v>
      </c>
      <c r="G6" s="317">
        <v>1218.6369999999999</v>
      </c>
      <c r="H6" s="317">
        <v>1241.508</v>
      </c>
      <c r="I6" s="317">
        <v>1335.923</v>
      </c>
      <c r="J6" s="317">
        <v>1520.239</v>
      </c>
      <c r="K6" s="317">
        <v>1718.2439999999999</v>
      </c>
      <c r="L6" s="317">
        <v>1853.3589999999999</v>
      </c>
      <c r="M6" s="317">
        <v>1896.567</v>
      </c>
      <c r="N6" s="317">
        <v>1884.127</v>
      </c>
      <c r="O6" s="317">
        <v>1866.4870000000001</v>
      </c>
      <c r="P6" s="317">
        <v>1842.588</v>
      </c>
      <c r="Q6" s="317">
        <v>1873.876</v>
      </c>
      <c r="R6" s="317">
        <v>1860.9469999999999</v>
      </c>
      <c r="S6" s="317">
        <v>1827.9480000000001</v>
      </c>
      <c r="T6" s="317">
        <v>1793.886</v>
      </c>
      <c r="U6" s="317">
        <v>1882.8019999999999</v>
      </c>
      <c r="V6" s="317">
        <v>1992.2639999999999</v>
      </c>
      <c r="W6" s="317">
        <v>1978.479</v>
      </c>
      <c r="X6" s="317">
        <v>1921.046</v>
      </c>
      <c r="Y6" s="317">
        <v>1829.8309999999999</v>
      </c>
      <c r="Z6" s="317">
        <v>1748.933</v>
      </c>
      <c r="AA6" s="317">
        <v>1589.741</v>
      </c>
      <c r="AB6" s="318">
        <f t="shared" ref="AB6:AB16" si="0">IF($C6="","",SUM(D6:AA6))</f>
        <v>40537.993999999999</v>
      </c>
    </row>
    <row r="7" spans="1:28" ht="18" customHeight="1" x14ac:dyDescent="0.25">
      <c r="B7" s="314" t="s">
        <v>96</v>
      </c>
      <c r="C7" s="319">
        <v>43160</v>
      </c>
      <c r="D7" s="317">
        <v>1433.1859999999999</v>
      </c>
      <c r="E7" s="317">
        <v>1340.5070000000001</v>
      </c>
      <c r="F7" s="317">
        <v>1295.0060000000001</v>
      </c>
      <c r="G7" s="320">
        <v>1270.827</v>
      </c>
      <c r="H7" s="320">
        <v>1280.1500000000001</v>
      </c>
      <c r="I7" s="320">
        <v>1341.8710000000001</v>
      </c>
      <c r="J7" s="317">
        <v>1459.5239999999999</v>
      </c>
      <c r="K7" s="317">
        <v>1620.6859999999999</v>
      </c>
      <c r="L7" s="317">
        <v>1764.8150000000001</v>
      </c>
      <c r="M7" s="317">
        <v>1847.7750000000001</v>
      </c>
      <c r="N7" s="317">
        <v>1871.1959999999999</v>
      </c>
      <c r="O7" s="317">
        <v>1866.0419999999999</v>
      </c>
      <c r="P7" s="317">
        <v>1845.5730000000001</v>
      </c>
      <c r="Q7" s="317">
        <v>1897.7280000000001</v>
      </c>
      <c r="R7" s="317">
        <v>1881.855</v>
      </c>
      <c r="S7" s="317">
        <v>1847.5260000000001</v>
      </c>
      <c r="T7" s="317">
        <v>1813.9159999999999</v>
      </c>
      <c r="U7" s="317">
        <v>1869.9770000000001</v>
      </c>
      <c r="V7" s="317">
        <v>1939.7850000000001</v>
      </c>
      <c r="W7" s="317">
        <v>1919.3810000000001</v>
      </c>
      <c r="X7" s="317">
        <v>1861.0319999999999</v>
      </c>
      <c r="Y7" s="317">
        <v>1791.826</v>
      </c>
      <c r="Z7" s="317">
        <v>1689.836</v>
      </c>
      <c r="AA7" s="317">
        <v>1527.816</v>
      </c>
      <c r="AB7" s="318">
        <f t="shared" si="0"/>
        <v>40277.836000000003</v>
      </c>
    </row>
    <row r="8" spans="1:28" ht="18" customHeight="1" x14ac:dyDescent="0.25">
      <c r="B8" s="314" t="s">
        <v>97</v>
      </c>
      <c r="C8" s="319">
        <v>43192</v>
      </c>
      <c r="D8" s="317">
        <v>1106.336</v>
      </c>
      <c r="E8" s="317">
        <v>1021.4880000000001</v>
      </c>
      <c r="F8" s="317">
        <v>978.33399999999995</v>
      </c>
      <c r="G8" s="317">
        <v>962.92899999999997</v>
      </c>
      <c r="H8" s="317">
        <v>978.89400000000001</v>
      </c>
      <c r="I8" s="317">
        <v>1060.06</v>
      </c>
      <c r="J8" s="317">
        <v>1217.1300000000001</v>
      </c>
      <c r="K8" s="317">
        <v>1432.481</v>
      </c>
      <c r="L8" s="317">
        <v>1542.54</v>
      </c>
      <c r="M8" s="317">
        <v>1569.4349999999999</v>
      </c>
      <c r="N8" s="317">
        <v>1535.4690000000001</v>
      </c>
      <c r="O8" s="317">
        <v>1509.6559999999999</v>
      </c>
      <c r="P8" s="317">
        <v>1499.8920000000001</v>
      </c>
      <c r="Q8" s="317">
        <v>1459.18</v>
      </c>
      <c r="R8" s="317">
        <v>1467.713</v>
      </c>
      <c r="S8" s="317">
        <v>1446.059</v>
      </c>
      <c r="T8" s="317">
        <v>1416.4949999999999</v>
      </c>
      <c r="U8" s="317">
        <v>1415.9179999999999</v>
      </c>
      <c r="V8" s="317">
        <v>1416.097</v>
      </c>
      <c r="W8" s="317">
        <v>1569.1179999999999</v>
      </c>
      <c r="X8" s="317">
        <v>1661.973</v>
      </c>
      <c r="Y8" s="317">
        <v>1574.163</v>
      </c>
      <c r="Z8" s="317">
        <v>1421.4480000000001</v>
      </c>
      <c r="AA8" s="317">
        <v>1307.8989999999999</v>
      </c>
      <c r="AB8" s="318">
        <f t="shared" si="0"/>
        <v>32570.707000000002</v>
      </c>
    </row>
    <row r="9" spans="1:28" ht="18" customHeight="1" x14ac:dyDescent="0.25">
      <c r="B9" s="314" t="s">
        <v>98</v>
      </c>
      <c r="C9" s="319">
        <v>43236</v>
      </c>
      <c r="D9" s="317">
        <v>1010.924</v>
      </c>
      <c r="E9" s="317">
        <v>940.28800000000001</v>
      </c>
      <c r="F9" s="317">
        <v>950.64599999999996</v>
      </c>
      <c r="G9" s="317">
        <v>905.40800000000002</v>
      </c>
      <c r="H9" s="317">
        <v>881.14400000000001</v>
      </c>
      <c r="I9" s="317">
        <v>906.851</v>
      </c>
      <c r="J9" s="317">
        <v>1048.6300000000001</v>
      </c>
      <c r="K9" s="317">
        <v>1243.9169999999999</v>
      </c>
      <c r="L9" s="317">
        <v>1320.55</v>
      </c>
      <c r="M9" s="317">
        <v>1348.1420000000001</v>
      </c>
      <c r="N9" s="317">
        <v>1334.0039999999999</v>
      </c>
      <c r="O9" s="317">
        <v>1343.954</v>
      </c>
      <c r="P9" s="317">
        <v>1346.421</v>
      </c>
      <c r="Q9" s="317">
        <v>1347.1020000000001</v>
      </c>
      <c r="R9" s="317">
        <v>1379.836</v>
      </c>
      <c r="S9" s="317">
        <v>1364.82</v>
      </c>
      <c r="T9" s="317">
        <v>1334.85</v>
      </c>
      <c r="U9" s="317">
        <v>1310.617</v>
      </c>
      <c r="V9" s="317">
        <v>1327.019</v>
      </c>
      <c r="W9" s="317">
        <v>1428.3130000000001</v>
      </c>
      <c r="X9" s="317">
        <v>1481.0050000000001</v>
      </c>
      <c r="Y9" s="317">
        <v>1455.2270000000001</v>
      </c>
      <c r="Z9" s="317">
        <v>1298.4880000000001</v>
      </c>
      <c r="AA9" s="317">
        <v>1149.6849999999999</v>
      </c>
      <c r="AB9" s="318">
        <f t="shared" si="0"/>
        <v>29457.840999999997</v>
      </c>
    </row>
    <row r="10" spans="1:28" ht="18" customHeight="1" x14ac:dyDescent="0.25">
      <c r="B10" s="314" t="s">
        <v>99</v>
      </c>
      <c r="C10" s="319">
        <v>43263</v>
      </c>
      <c r="D10" s="317">
        <v>1098.4690000000001</v>
      </c>
      <c r="E10" s="317">
        <v>1026.748</v>
      </c>
      <c r="F10" s="317">
        <v>987.846</v>
      </c>
      <c r="G10" s="317">
        <v>947.28499999999997</v>
      </c>
      <c r="H10" s="317">
        <v>934.56899999999996</v>
      </c>
      <c r="I10" s="317">
        <v>954.23900000000003</v>
      </c>
      <c r="J10" s="317">
        <v>1090.0340000000001</v>
      </c>
      <c r="K10" s="317">
        <v>1285.768</v>
      </c>
      <c r="L10" s="317">
        <v>1390.6010000000001</v>
      </c>
      <c r="M10" s="317">
        <v>1436.9680000000001</v>
      </c>
      <c r="N10" s="317">
        <v>1453.076</v>
      </c>
      <c r="O10" s="317">
        <v>1496.1559999999999</v>
      </c>
      <c r="P10" s="317">
        <v>1516.6310000000001</v>
      </c>
      <c r="Q10" s="317">
        <v>1521.17</v>
      </c>
      <c r="R10" s="317">
        <v>1563.3</v>
      </c>
      <c r="S10" s="317">
        <v>1550.271</v>
      </c>
      <c r="T10" s="317">
        <v>1507.518</v>
      </c>
      <c r="U10" s="317">
        <v>1454.0329999999999</v>
      </c>
      <c r="V10" s="317">
        <v>1437.4929999999999</v>
      </c>
      <c r="W10" s="317">
        <v>1474.462</v>
      </c>
      <c r="X10" s="317">
        <v>1514.2850000000001</v>
      </c>
      <c r="Y10" s="317">
        <v>1513.26</v>
      </c>
      <c r="Z10" s="317">
        <v>1388.829</v>
      </c>
      <c r="AA10" s="317">
        <v>1236.5440000000001</v>
      </c>
      <c r="AB10" s="318">
        <f t="shared" si="0"/>
        <v>31779.554999999997</v>
      </c>
    </row>
    <row r="11" spans="1:28" ht="18" customHeight="1" x14ac:dyDescent="0.25">
      <c r="B11" s="314" t="s">
        <v>100</v>
      </c>
      <c r="C11" s="319">
        <v>43312</v>
      </c>
      <c r="D11" s="317">
        <v>1148.146</v>
      </c>
      <c r="E11" s="317">
        <v>1059.2809999999999</v>
      </c>
      <c r="F11" s="317">
        <v>1017.7910000000001</v>
      </c>
      <c r="G11" s="317">
        <v>985.10900000000004</v>
      </c>
      <c r="H11" s="317">
        <v>997.53700000000003</v>
      </c>
      <c r="I11" s="317">
        <v>1019.437</v>
      </c>
      <c r="J11" s="317">
        <v>1129.777</v>
      </c>
      <c r="K11" s="317">
        <v>1346.3979999999999</v>
      </c>
      <c r="L11" s="317">
        <v>1478.0930000000001</v>
      </c>
      <c r="M11" s="317">
        <v>1550.3720000000001</v>
      </c>
      <c r="N11" s="317">
        <v>1577.124</v>
      </c>
      <c r="O11" s="317">
        <v>1606.7149999999999</v>
      </c>
      <c r="P11" s="317">
        <v>1620.143</v>
      </c>
      <c r="Q11" s="317">
        <v>1625.3520000000001</v>
      </c>
      <c r="R11" s="317">
        <v>1650.6110000000001</v>
      </c>
      <c r="S11" s="317">
        <v>1624.6420000000001</v>
      </c>
      <c r="T11" s="317">
        <v>1567.932</v>
      </c>
      <c r="U11" s="317">
        <v>1493.8409999999999</v>
      </c>
      <c r="V11" s="317">
        <v>1458.5989999999999</v>
      </c>
      <c r="W11" s="317">
        <v>1457.712</v>
      </c>
      <c r="X11" s="317">
        <v>1534.943</v>
      </c>
      <c r="Y11" s="317">
        <v>1576.115</v>
      </c>
      <c r="Z11" s="317">
        <v>1442.383</v>
      </c>
      <c r="AA11" s="317">
        <v>1306.9059999999999</v>
      </c>
      <c r="AB11" s="318">
        <f t="shared" si="0"/>
        <v>33274.959000000003</v>
      </c>
    </row>
    <row r="12" spans="1:28" ht="18" customHeight="1" x14ac:dyDescent="0.25">
      <c r="B12" s="314" t="s">
        <v>101</v>
      </c>
      <c r="C12" s="319">
        <v>43332</v>
      </c>
      <c r="D12" s="317">
        <v>1078.9549999999999</v>
      </c>
      <c r="E12" s="317">
        <v>1003.83</v>
      </c>
      <c r="F12" s="317">
        <v>969.92200000000003</v>
      </c>
      <c r="G12" s="317">
        <v>953.97900000000004</v>
      </c>
      <c r="H12" s="317">
        <v>962.14700000000005</v>
      </c>
      <c r="I12" s="317">
        <v>996.77200000000005</v>
      </c>
      <c r="J12" s="317">
        <v>1100.924</v>
      </c>
      <c r="K12" s="317">
        <v>1318.702</v>
      </c>
      <c r="L12" s="317">
        <v>1437.4960000000001</v>
      </c>
      <c r="M12" s="317">
        <v>1491.998</v>
      </c>
      <c r="N12" s="317">
        <v>1519.2619999999999</v>
      </c>
      <c r="O12" s="317">
        <v>1563.088</v>
      </c>
      <c r="P12" s="317">
        <v>1594.559</v>
      </c>
      <c r="Q12" s="317">
        <v>1610.0319999999999</v>
      </c>
      <c r="R12" s="317">
        <v>1650.346</v>
      </c>
      <c r="S12" s="317">
        <v>1637.2080000000001</v>
      </c>
      <c r="T12" s="317">
        <v>1587.001</v>
      </c>
      <c r="U12" s="317">
        <v>1541.671</v>
      </c>
      <c r="V12" s="317">
        <v>1520.4110000000001</v>
      </c>
      <c r="W12" s="317">
        <v>1560.91</v>
      </c>
      <c r="X12" s="317">
        <v>1688.0709999999999</v>
      </c>
      <c r="Y12" s="317">
        <v>1642.663</v>
      </c>
      <c r="Z12" s="317">
        <v>1474.55</v>
      </c>
      <c r="AA12" s="317">
        <v>1297.0029999999999</v>
      </c>
      <c r="AB12" s="318">
        <f t="shared" si="0"/>
        <v>33201.499999999993</v>
      </c>
    </row>
    <row r="13" spans="1:28" ht="18" customHeight="1" x14ac:dyDescent="0.25">
      <c r="B13" s="314" t="s">
        <v>102</v>
      </c>
      <c r="C13" s="319">
        <v>43369</v>
      </c>
      <c r="D13" s="317">
        <v>1074.6859999999999</v>
      </c>
      <c r="E13" s="317">
        <v>1012.614</v>
      </c>
      <c r="F13" s="317">
        <v>978.12400000000002</v>
      </c>
      <c r="G13" s="317">
        <v>958.64400000000001</v>
      </c>
      <c r="H13" s="317">
        <v>981.03899999999999</v>
      </c>
      <c r="I13" s="317">
        <v>1054.6389999999999</v>
      </c>
      <c r="J13" s="317">
        <v>1211.5730000000001</v>
      </c>
      <c r="K13" s="317">
        <v>1415.3679999999999</v>
      </c>
      <c r="L13" s="317">
        <v>1509.7570000000001</v>
      </c>
      <c r="M13" s="317">
        <v>1532.386</v>
      </c>
      <c r="N13" s="317">
        <v>1512.721</v>
      </c>
      <c r="O13" s="317">
        <v>1501.9870000000001</v>
      </c>
      <c r="P13" s="317">
        <v>1484.3230000000001</v>
      </c>
      <c r="Q13" s="317">
        <v>1481.771</v>
      </c>
      <c r="R13" s="317">
        <v>1512.78</v>
      </c>
      <c r="S13" s="317">
        <v>1504.9639999999999</v>
      </c>
      <c r="T13" s="317">
        <v>1478.4059999999999</v>
      </c>
      <c r="U13" s="317">
        <v>1448.6569999999999</v>
      </c>
      <c r="V13" s="317">
        <v>1514.7639999999999</v>
      </c>
      <c r="W13" s="317">
        <v>1691.3150000000001</v>
      </c>
      <c r="X13" s="317">
        <v>1653.4939999999999</v>
      </c>
      <c r="Y13" s="317">
        <v>1558.8040000000001</v>
      </c>
      <c r="Z13" s="317">
        <v>1389.4159999999999</v>
      </c>
      <c r="AA13" s="317">
        <v>1237.45</v>
      </c>
      <c r="AB13" s="318">
        <f t="shared" si="0"/>
        <v>32699.681999999997</v>
      </c>
    </row>
    <row r="14" spans="1:28" ht="18" customHeight="1" x14ac:dyDescent="0.25">
      <c r="B14" s="314" t="s">
        <v>103</v>
      </c>
      <c r="C14" s="319">
        <v>43397</v>
      </c>
      <c r="D14" s="317">
        <v>1136.2570000000001</v>
      </c>
      <c r="E14" s="317">
        <v>1062.1410000000001</v>
      </c>
      <c r="F14" s="317">
        <v>1018.439</v>
      </c>
      <c r="G14" s="317">
        <v>1000.061</v>
      </c>
      <c r="H14" s="317">
        <v>1021.439</v>
      </c>
      <c r="I14" s="317">
        <v>1094.25</v>
      </c>
      <c r="J14" s="317">
        <v>1299.271</v>
      </c>
      <c r="K14" s="317">
        <v>1499.17</v>
      </c>
      <c r="L14" s="317">
        <v>1591.6089999999999</v>
      </c>
      <c r="M14" s="317">
        <v>1610.6030000000001</v>
      </c>
      <c r="N14" s="317">
        <v>1592.6980000000001</v>
      </c>
      <c r="O14" s="317">
        <v>1588.617</v>
      </c>
      <c r="P14" s="317">
        <v>1574.2950000000001</v>
      </c>
      <c r="Q14" s="317">
        <v>1550.7090000000001</v>
      </c>
      <c r="R14" s="317">
        <v>1572.56</v>
      </c>
      <c r="S14" s="317">
        <v>1554.873</v>
      </c>
      <c r="T14" s="317">
        <v>1542.0540000000001</v>
      </c>
      <c r="U14" s="317">
        <v>1591.306</v>
      </c>
      <c r="V14" s="317">
        <v>1719.67</v>
      </c>
      <c r="W14" s="317">
        <v>1724.8720000000001</v>
      </c>
      <c r="X14" s="317">
        <v>1667.893</v>
      </c>
      <c r="Y14" s="317">
        <v>1567.396</v>
      </c>
      <c r="Z14" s="317">
        <v>1415.2670000000001</v>
      </c>
      <c r="AA14" s="317">
        <v>1279.278</v>
      </c>
      <c r="AB14" s="318">
        <f t="shared" si="0"/>
        <v>34274.728000000003</v>
      </c>
    </row>
    <row r="15" spans="1:28" ht="18" customHeight="1" x14ac:dyDescent="0.25">
      <c r="B15" s="314" t="s">
        <v>104</v>
      </c>
      <c r="C15" s="319">
        <v>43433</v>
      </c>
      <c r="D15" s="317">
        <v>1234.6590000000001</v>
      </c>
      <c r="E15" s="317">
        <v>1134.752</v>
      </c>
      <c r="F15" s="317">
        <v>1088.9749999999999</v>
      </c>
      <c r="G15" s="317">
        <v>1075.422</v>
      </c>
      <c r="H15" s="317">
        <v>1096.405</v>
      </c>
      <c r="I15" s="317">
        <v>1188.4570000000001</v>
      </c>
      <c r="J15" s="317">
        <v>1386.884</v>
      </c>
      <c r="K15" s="317">
        <v>1588.1869999999999</v>
      </c>
      <c r="L15" s="317">
        <v>1705.18</v>
      </c>
      <c r="M15" s="317">
        <v>1745.778</v>
      </c>
      <c r="N15" s="317">
        <v>1715.9190000000001</v>
      </c>
      <c r="O15" s="317">
        <v>1715.837</v>
      </c>
      <c r="P15" s="317">
        <v>1698.2950000000001</v>
      </c>
      <c r="Q15" s="317">
        <v>1754.7950000000001</v>
      </c>
      <c r="R15" s="317">
        <v>1755.712</v>
      </c>
      <c r="S15" s="317">
        <v>1750.422</v>
      </c>
      <c r="T15" s="317">
        <v>1844.9269999999999</v>
      </c>
      <c r="U15" s="317">
        <v>1887.3430000000001</v>
      </c>
      <c r="V15" s="317">
        <v>1830.739</v>
      </c>
      <c r="W15" s="317">
        <v>1795.8920000000001</v>
      </c>
      <c r="X15" s="317">
        <v>1744.2190000000001</v>
      </c>
      <c r="Y15" s="317">
        <v>1671.9639999999999</v>
      </c>
      <c r="Z15" s="317">
        <v>1562.2239999999999</v>
      </c>
      <c r="AA15" s="317">
        <v>1407.383</v>
      </c>
      <c r="AB15" s="318">
        <f t="shared" si="0"/>
        <v>37380.370000000003</v>
      </c>
    </row>
    <row r="16" spans="1:28" ht="18" customHeight="1" thickBot="1" x14ac:dyDescent="0.3">
      <c r="B16" s="321" t="s">
        <v>105</v>
      </c>
      <c r="C16" s="322">
        <v>43452</v>
      </c>
      <c r="D16" s="323">
        <v>1341.423</v>
      </c>
      <c r="E16" s="323">
        <v>1238.2940000000001</v>
      </c>
      <c r="F16" s="323">
        <v>1187.4179999999999</v>
      </c>
      <c r="G16" s="323">
        <v>1169.856</v>
      </c>
      <c r="H16" s="323">
        <v>1192.0640000000001</v>
      </c>
      <c r="I16" s="323">
        <v>1293.672</v>
      </c>
      <c r="J16" s="323">
        <v>1510.508</v>
      </c>
      <c r="K16" s="323">
        <v>1726.2</v>
      </c>
      <c r="L16" s="323">
        <v>1854.616</v>
      </c>
      <c r="M16" s="323">
        <v>1904.354</v>
      </c>
      <c r="N16" s="323">
        <v>1874.278</v>
      </c>
      <c r="O16" s="323">
        <v>1875.1110000000001</v>
      </c>
      <c r="P16" s="323">
        <v>1857.7460000000001</v>
      </c>
      <c r="Q16" s="323">
        <v>1897.8109999999999</v>
      </c>
      <c r="R16" s="323">
        <v>1896.4659999999999</v>
      </c>
      <c r="S16" s="323">
        <v>1883.549</v>
      </c>
      <c r="T16" s="323">
        <v>1950.261</v>
      </c>
      <c r="U16" s="323">
        <v>1993.963</v>
      </c>
      <c r="V16" s="323">
        <v>1943.1420000000001</v>
      </c>
      <c r="W16" s="323">
        <v>1900.1489999999999</v>
      </c>
      <c r="X16" s="323">
        <v>1854.95</v>
      </c>
      <c r="Y16" s="323">
        <v>1784.6410000000001</v>
      </c>
      <c r="Z16" s="323">
        <v>1675.547</v>
      </c>
      <c r="AA16" s="323">
        <v>1511.1210000000001</v>
      </c>
      <c r="AB16" s="324">
        <f t="shared" si="0"/>
        <v>40317.14</v>
      </c>
    </row>
    <row r="17" spans="1:28" ht="9.9499999999999993" customHeight="1" x14ac:dyDescent="0.2"/>
    <row r="18" spans="1:28" ht="9.9499999999999993" customHeight="1" x14ac:dyDescent="0.2">
      <c r="U18" s="305" t="s">
        <v>1</v>
      </c>
    </row>
    <row r="19" spans="1:28" ht="9.9499999999999993" customHeight="1" x14ac:dyDescent="0.2"/>
    <row r="20" spans="1:28" ht="18" customHeight="1" x14ac:dyDescent="0.25">
      <c r="A20" s="306"/>
      <c r="B20" s="307" t="s">
        <v>163</v>
      </c>
      <c r="C20" s="308"/>
    </row>
    <row r="21" spans="1:28" ht="18" customHeight="1" thickBot="1" x14ac:dyDescent="0.3">
      <c r="A21" s="306"/>
      <c r="B21" s="167"/>
      <c r="C21" s="308"/>
      <c r="AB21" s="309" t="s">
        <v>93</v>
      </c>
    </row>
    <row r="22" spans="1:28" ht="18" customHeight="1" x14ac:dyDescent="0.25">
      <c r="B22" s="310"/>
      <c r="C22" s="311"/>
      <c r="D22" s="312">
        <v>1</v>
      </c>
      <c r="E22" s="312">
        <v>2</v>
      </c>
      <c r="F22" s="312">
        <v>3</v>
      </c>
      <c r="G22" s="312">
        <v>4</v>
      </c>
      <c r="H22" s="312">
        <v>5</v>
      </c>
      <c r="I22" s="312">
        <v>6</v>
      </c>
      <c r="J22" s="312">
        <v>7</v>
      </c>
      <c r="K22" s="312">
        <v>8</v>
      </c>
      <c r="L22" s="312">
        <v>9</v>
      </c>
      <c r="M22" s="312">
        <v>10</v>
      </c>
      <c r="N22" s="312">
        <v>11</v>
      </c>
      <c r="O22" s="312">
        <v>12</v>
      </c>
      <c r="P22" s="312">
        <v>13</v>
      </c>
      <c r="Q22" s="312">
        <v>14</v>
      </c>
      <c r="R22" s="312">
        <v>15</v>
      </c>
      <c r="S22" s="312">
        <v>16</v>
      </c>
      <c r="T22" s="312">
        <v>17</v>
      </c>
      <c r="U22" s="312">
        <v>18</v>
      </c>
      <c r="V22" s="312">
        <v>19</v>
      </c>
      <c r="W22" s="312">
        <v>20</v>
      </c>
      <c r="X22" s="312">
        <v>21</v>
      </c>
      <c r="Y22" s="312">
        <v>22</v>
      </c>
      <c r="Z22" s="312">
        <v>23</v>
      </c>
      <c r="AA22" s="312">
        <v>24</v>
      </c>
      <c r="AB22" s="313" t="s">
        <v>162</v>
      </c>
    </row>
    <row r="23" spans="1:28" ht="18" customHeight="1" x14ac:dyDescent="0.25">
      <c r="B23" s="314" t="s">
        <v>94</v>
      </c>
      <c r="C23" s="315">
        <v>43108</v>
      </c>
      <c r="D23" s="316">
        <v>1114.5519999999999</v>
      </c>
      <c r="E23" s="317">
        <v>1031.865</v>
      </c>
      <c r="F23" s="317">
        <v>997.64499999999998</v>
      </c>
      <c r="G23" s="317">
        <v>980.89800000000002</v>
      </c>
      <c r="H23" s="317">
        <v>999.11099999999999</v>
      </c>
      <c r="I23" s="317">
        <v>1066.8030000000001</v>
      </c>
      <c r="J23" s="317">
        <v>1222.82</v>
      </c>
      <c r="K23" s="317">
        <v>1409.027</v>
      </c>
      <c r="L23" s="317">
        <v>1549.1079999999999</v>
      </c>
      <c r="M23" s="317">
        <v>1599.577</v>
      </c>
      <c r="N23" s="317">
        <v>1588.222</v>
      </c>
      <c r="O23" s="317">
        <v>1566.4269999999999</v>
      </c>
      <c r="P23" s="317">
        <v>1547.346</v>
      </c>
      <c r="Q23" s="317">
        <v>1568.0540000000001</v>
      </c>
      <c r="R23" s="317">
        <v>1538.5050000000001</v>
      </c>
      <c r="S23" s="317">
        <v>1534.2760000000001</v>
      </c>
      <c r="T23" s="317">
        <v>1605.075</v>
      </c>
      <c r="U23" s="317">
        <v>1705.712</v>
      </c>
      <c r="V23" s="317">
        <v>1662.1980000000001</v>
      </c>
      <c r="W23" s="317">
        <v>1623.6369999999999</v>
      </c>
      <c r="X23" s="317">
        <v>1580.5940000000001</v>
      </c>
      <c r="Y23" s="317">
        <v>1521.16</v>
      </c>
      <c r="Z23" s="317">
        <v>1432.069</v>
      </c>
      <c r="AA23" s="317">
        <v>1308.9590000000001</v>
      </c>
      <c r="AB23" s="318">
        <f>IF($C23="","",SUM(D23:AA23))</f>
        <v>33753.64</v>
      </c>
    </row>
    <row r="24" spans="1:28" ht="18" customHeight="1" x14ac:dyDescent="0.25">
      <c r="B24" s="314" t="s">
        <v>95</v>
      </c>
      <c r="C24" s="319">
        <v>43136</v>
      </c>
      <c r="D24" s="317">
        <v>1164.4490000000001</v>
      </c>
      <c r="E24" s="317">
        <v>1084.5709999999999</v>
      </c>
      <c r="F24" s="317">
        <v>1040.569</v>
      </c>
      <c r="G24" s="317">
        <v>1020.277</v>
      </c>
      <c r="H24" s="317">
        <v>1048.6189999999999</v>
      </c>
      <c r="I24" s="317">
        <v>1142.741</v>
      </c>
      <c r="J24" s="317">
        <v>1349.7750000000001</v>
      </c>
      <c r="K24" s="317">
        <v>1558.028</v>
      </c>
      <c r="L24" s="317">
        <v>1688.213</v>
      </c>
      <c r="M24" s="317">
        <v>1726.2070000000001</v>
      </c>
      <c r="N24" s="317">
        <v>1719.944</v>
      </c>
      <c r="O24" s="317">
        <v>1693.1210000000001</v>
      </c>
      <c r="P24" s="317">
        <v>1662.586</v>
      </c>
      <c r="Q24" s="317">
        <v>1704.711</v>
      </c>
      <c r="R24" s="317">
        <v>1692.942</v>
      </c>
      <c r="S24" s="317">
        <v>1662.7280000000001</v>
      </c>
      <c r="T24" s="317">
        <v>1657.596</v>
      </c>
      <c r="U24" s="317">
        <v>1794.0530000000001</v>
      </c>
      <c r="V24" s="317">
        <v>1804.8879999999999</v>
      </c>
      <c r="W24" s="317">
        <v>1763.3330000000001</v>
      </c>
      <c r="X24" s="317">
        <v>1721.4369999999999</v>
      </c>
      <c r="Y24" s="317">
        <v>1645.077</v>
      </c>
      <c r="Z24" s="317">
        <v>1543.5050000000001</v>
      </c>
      <c r="AA24" s="317">
        <v>1376.556</v>
      </c>
      <c r="AB24" s="318">
        <f t="shared" ref="AB24:AB34" si="1">IF($C24="","",SUM(D24:AA24))</f>
        <v>36265.925999999985</v>
      </c>
    </row>
    <row r="25" spans="1:28" ht="18" customHeight="1" x14ac:dyDescent="0.25">
      <c r="B25" s="314" t="s">
        <v>96</v>
      </c>
      <c r="C25" s="319">
        <v>43171</v>
      </c>
      <c r="D25" s="317">
        <v>1081.8050000000001</v>
      </c>
      <c r="E25" s="317">
        <v>1009.471</v>
      </c>
      <c r="F25" s="317">
        <v>974.15499999999997</v>
      </c>
      <c r="G25" s="320">
        <v>964.255</v>
      </c>
      <c r="H25" s="320">
        <v>979.72</v>
      </c>
      <c r="I25" s="320">
        <v>1079.7439999999999</v>
      </c>
      <c r="J25" s="317">
        <v>1244.617</v>
      </c>
      <c r="K25" s="317">
        <v>1455.78</v>
      </c>
      <c r="L25" s="317">
        <v>1549.8240000000001</v>
      </c>
      <c r="M25" s="317">
        <v>1562.116</v>
      </c>
      <c r="N25" s="317">
        <v>1530.9380000000001</v>
      </c>
      <c r="O25" s="317">
        <v>1519.134</v>
      </c>
      <c r="P25" s="317">
        <v>1496.855</v>
      </c>
      <c r="Q25" s="317">
        <v>1532.367</v>
      </c>
      <c r="R25" s="317">
        <v>1522.1579999999999</v>
      </c>
      <c r="S25" s="317">
        <v>1492.222</v>
      </c>
      <c r="T25" s="317">
        <v>1478.3879999999999</v>
      </c>
      <c r="U25" s="317">
        <v>1535.393</v>
      </c>
      <c r="V25" s="317">
        <v>1660.758</v>
      </c>
      <c r="W25" s="317">
        <v>1661.509</v>
      </c>
      <c r="X25" s="317">
        <v>1600.348</v>
      </c>
      <c r="Y25" s="317">
        <v>1514.154</v>
      </c>
      <c r="Z25" s="317">
        <v>1393.373</v>
      </c>
      <c r="AA25" s="317">
        <v>1247.0889999999999</v>
      </c>
      <c r="AB25" s="318">
        <f t="shared" si="1"/>
        <v>33086.172999999995</v>
      </c>
    </row>
    <row r="26" spans="1:28" ht="18" customHeight="1" x14ac:dyDescent="0.25">
      <c r="B26" s="314" t="s">
        <v>97</v>
      </c>
      <c r="C26" s="319">
        <v>43213</v>
      </c>
      <c r="D26" s="317">
        <v>1006.428</v>
      </c>
      <c r="E26" s="317">
        <v>926.18200000000002</v>
      </c>
      <c r="F26" s="317">
        <v>901.41899999999998</v>
      </c>
      <c r="G26" s="317">
        <v>884.72</v>
      </c>
      <c r="H26" s="317">
        <v>894.298</v>
      </c>
      <c r="I26" s="317">
        <v>963.00599999999997</v>
      </c>
      <c r="J26" s="317">
        <v>1082.4380000000001</v>
      </c>
      <c r="K26" s="317">
        <v>1326.8589999999999</v>
      </c>
      <c r="L26" s="317">
        <v>1409.8889999999999</v>
      </c>
      <c r="M26" s="317">
        <v>1413.9179999999999</v>
      </c>
      <c r="N26" s="317">
        <v>1388.9849999999999</v>
      </c>
      <c r="O26" s="317">
        <v>1399.0989999999999</v>
      </c>
      <c r="P26" s="317">
        <v>1396.3979999999999</v>
      </c>
      <c r="Q26" s="317">
        <v>1374.39</v>
      </c>
      <c r="R26" s="317">
        <v>1408.39</v>
      </c>
      <c r="S26" s="317">
        <v>1394.1969999999999</v>
      </c>
      <c r="T26" s="317">
        <v>1369.1590000000001</v>
      </c>
      <c r="U26" s="317">
        <v>1315.9169999999999</v>
      </c>
      <c r="V26" s="317">
        <v>1287.181</v>
      </c>
      <c r="W26" s="317">
        <v>1367.518</v>
      </c>
      <c r="X26" s="317">
        <v>1545.4939999999999</v>
      </c>
      <c r="Y26" s="317">
        <v>1496.8209999999999</v>
      </c>
      <c r="Z26" s="317">
        <v>1317.329</v>
      </c>
      <c r="AA26" s="317">
        <v>1154.6179999999999</v>
      </c>
      <c r="AB26" s="318">
        <f t="shared" si="1"/>
        <v>30024.652999999998</v>
      </c>
    </row>
    <row r="27" spans="1:28" ht="18" customHeight="1" x14ac:dyDescent="0.25">
      <c r="B27" s="314" t="s">
        <v>98</v>
      </c>
      <c r="C27" s="319">
        <v>43222</v>
      </c>
      <c r="D27" s="317">
        <v>910.56600000000003</v>
      </c>
      <c r="E27" s="317">
        <v>845.10699999999997</v>
      </c>
      <c r="F27" s="317">
        <v>815.86300000000006</v>
      </c>
      <c r="G27" s="317">
        <v>805.41200000000003</v>
      </c>
      <c r="H27" s="317">
        <v>811.87900000000002</v>
      </c>
      <c r="I27" s="317">
        <v>837.399</v>
      </c>
      <c r="J27" s="317">
        <v>916.64</v>
      </c>
      <c r="K27" s="317">
        <v>1100.499</v>
      </c>
      <c r="L27" s="317">
        <v>1236.5899999999999</v>
      </c>
      <c r="M27" s="317">
        <v>1315.4369999999999</v>
      </c>
      <c r="N27" s="317">
        <v>1333.8820000000001</v>
      </c>
      <c r="O27" s="317">
        <v>1335.162</v>
      </c>
      <c r="P27" s="317">
        <v>1324.0029999999999</v>
      </c>
      <c r="Q27" s="317">
        <v>1318.6130000000001</v>
      </c>
      <c r="R27" s="317">
        <v>1353.816</v>
      </c>
      <c r="S27" s="317">
        <v>1341.4490000000001</v>
      </c>
      <c r="T27" s="317">
        <v>1297.578</v>
      </c>
      <c r="U27" s="317">
        <v>1265.691</v>
      </c>
      <c r="V27" s="317">
        <v>1249.8969999999999</v>
      </c>
      <c r="W27" s="317">
        <v>1309.3150000000001</v>
      </c>
      <c r="X27" s="317">
        <v>1405.2339999999999</v>
      </c>
      <c r="Y27" s="317">
        <v>1348.0429999999999</v>
      </c>
      <c r="Z27" s="317">
        <v>1205.3209999999999</v>
      </c>
      <c r="AA27" s="317">
        <v>1077.134</v>
      </c>
      <c r="AB27" s="318">
        <f t="shared" si="1"/>
        <v>27760.53</v>
      </c>
    </row>
    <row r="28" spans="1:28" ht="18" customHeight="1" x14ac:dyDescent="0.25">
      <c r="B28" s="314" t="s">
        <v>99</v>
      </c>
      <c r="C28" s="319">
        <v>43269</v>
      </c>
      <c r="D28" s="317">
        <v>974.84199999999998</v>
      </c>
      <c r="E28" s="317">
        <v>903.28599999999994</v>
      </c>
      <c r="F28" s="317">
        <v>868.35</v>
      </c>
      <c r="G28" s="317">
        <v>846.75</v>
      </c>
      <c r="H28" s="317">
        <v>856.68700000000001</v>
      </c>
      <c r="I28" s="317">
        <v>885.53</v>
      </c>
      <c r="J28" s="317">
        <v>1020.535</v>
      </c>
      <c r="K28" s="317">
        <v>1231.5709999999999</v>
      </c>
      <c r="L28" s="317">
        <v>1342.337</v>
      </c>
      <c r="M28" s="317">
        <v>1385.6990000000001</v>
      </c>
      <c r="N28" s="317">
        <v>1389.9159999999999</v>
      </c>
      <c r="O28" s="317">
        <v>1403.3330000000001</v>
      </c>
      <c r="P28" s="317">
        <v>1410.365</v>
      </c>
      <c r="Q28" s="317">
        <v>1412.491</v>
      </c>
      <c r="R28" s="317">
        <v>1446.4390000000001</v>
      </c>
      <c r="S28" s="317">
        <v>1434.424</v>
      </c>
      <c r="T28" s="317">
        <v>1398</v>
      </c>
      <c r="U28" s="317">
        <v>1348.3510000000001</v>
      </c>
      <c r="V28" s="317">
        <v>1314.7919999999999</v>
      </c>
      <c r="W28" s="317">
        <v>1325.5150000000001</v>
      </c>
      <c r="X28" s="317">
        <v>1392.2460000000001</v>
      </c>
      <c r="Y28" s="317">
        <v>1433.604</v>
      </c>
      <c r="Z28" s="317">
        <v>1305.6079999999999</v>
      </c>
      <c r="AA28" s="317">
        <v>1166.355</v>
      </c>
      <c r="AB28" s="318">
        <f t="shared" si="1"/>
        <v>29497.025999999994</v>
      </c>
    </row>
    <row r="29" spans="1:28" ht="18" customHeight="1" x14ac:dyDescent="0.25">
      <c r="B29" s="314" t="s">
        <v>100</v>
      </c>
      <c r="C29" s="319">
        <v>43298</v>
      </c>
      <c r="D29" s="317">
        <v>1099.989</v>
      </c>
      <c r="E29" s="317">
        <v>996.93700000000001</v>
      </c>
      <c r="F29" s="317">
        <v>937.79300000000001</v>
      </c>
      <c r="G29" s="317">
        <v>911.33299999999997</v>
      </c>
      <c r="H29" s="317">
        <v>903.75</v>
      </c>
      <c r="I29" s="317">
        <v>921.30399999999997</v>
      </c>
      <c r="J29" s="317">
        <v>1045.375</v>
      </c>
      <c r="K29" s="317">
        <v>1249.808</v>
      </c>
      <c r="L29" s="317">
        <v>1375.799</v>
      </c>
      <c r="M29" s="317">
        <v>1451.0989999999999</v>
      </c>
      <c r="N29" s="317">
        <v>1454.7539999999999</v>
      </c>
      <c r="O29" s="317">
        <v>1481.6489999999999</v>
      </c>
      <c r="P29" s="317">
        <v>1485.836</v>
      </c>
      <c r="Q29" s="317">
        <v>1500.472</v>
      </c>
      <c r="R29" s="317">
        <v>1539.021</v>
      </c>
      <c r="S29" s="317">
        <v>1493.3130000000001</v>
      </c>
      <c r="T29" s="317">
        <v>1462.0360000000001</v>
      </c>
      <c r="U29" s="317">
        <v>1411.5319999999999</v>
      </c>
      <c r="V29" s="317">
        <v>1380.037</v>
      </c>
      <c r="W29" s="317">
        <v>1377.2180000000001</v>
      </c>
      <c r="X29" s="317">
        <v>1441.5989999999999</v>
      </c>
      <c r="Y29" s="317">
        <v>1477.309</v>
      </c>
      <c r="Z29" s="317">
        <v>1339.423</v>
      </c>
      <c r="AA29" s="317">
        <v>1213.4390000000001</v>
      </c>
      <c r="AB29" s="318">
        <f t="shared" si="1"/>
        <v>30950.824999999993</v>
      </c>
    </row>
    <row r="30" spans="1:28" ht="18" customHeight="1" x14ac:dyDescent="0.25">
      <c r="B30" s="314" t="s">
        <v>101</v>
      </c>
      <c r="C30" s="319">
        <v>43339</v>
      </c>
      <c r="D30" s="317">
        <v>952.61599999999999</v>
      </c>
      <c r="E30" s="317">
        <v>898.61599999999999</v>
      </c>
      <c r="F30" s="317">
        <v>870.26199999999994</v>
      </c>
      <c r="G30" s="317">
        <v>854.22</v>
      </c>
      <c r="H30" s="317">
        <v>870.52</v>
      </c>
      <c r="I30" s="317">
        <v>919.25</v>
      </c>
      <c r="J30" s="317">
        <v>1036.396</v>
      </c>
      <c r="K30" s="317">
        <v>1242.55</v>
      </c>
      <c r="L30" s="317">
        <v>1360.8710000000001</v>
      </c>
      <c r="M30" s="317">
        <v>1421.5</v>
      </c>
      <c r="N30" s="317">
        <v>1419.7329999999999</v>
      </c>
      <c r="O30" s="317">
        <v>1429.473</v>
      </c>
      <c r="P30" s="317">
        <v>1432.8050000000001</v>
      </c>
      <c r="Q30" s="317">
        <v>1428.876</v>
      </c>
      <c r="R30" s="317">
        <v>1458.1220000000001</v>
      </c>
      <c r="S30" s="317">
        <v>1438.7139999999999</v>
      </c>
      <c r="T30" s="317">
        <v>1400.4480000000001</v>
      </c>
      <c r="U30" s="317">
        <v>1352.172</v>
      </c>
      <c r="V30" s="317">
        <v>1339.2840000000001</v>
      </c>
      <c r="W30" s="317">
        <v>1396.1279999999999</v>
      </c>
      <c r="X30" s="317">
        <v>1476.6320000000001</v>
      </c>
      <c r="Y30" s="317">
        <v>1393.6679999999999</v>
      </c>
      <c r="Z30" s="317">
        <v>1254.7750000000001</v>
      </c>
      <c r="AA30" s="317">
        <v>1129.0329999999999</v>
      </c>
      <c r="AB30" s="318">
        <f t="shared" si="1"/>
        <v>29776.664000000004</v>
      </c>
    </row>
    <row r="31" spans="1:28" ht="18" customHeight="1" x14ac:dyDescent="0.25">
      <c r="B31" s="314" t="s">
        <v>102</v>
      </c>
      <c r="C31" s="319">
        <v>43353</v>
      </c>
      <c r="D31" s="317">
        <v>1007.456</v>
      </c>
      <c r="E31" s="317">
        <v>940.19</v>
      </c>
      <c r="F31" s="317">
        <v>919.91</v>
      </c>
      <c r="G31" s="317">
        <v>900.72500000000002</v>
      </c>
      <c r="H31" s="317">
        <v>915.36500000000001</v>
      </c>
      <c r="I31" s="317">
        <v>978.12900000000002</v>
      </c>
      <c r="J31" s="317">
        <v>1102.5229999999999</v>
      </c>
      <c r="K31" s="317">
        <v>1297.7729999999999</v>
      </c>
      <c r="L31" s="317">
        <v>1391.787</v>
      </c>
      <c r="M31" s="317">
        <v>1438.01</v>
      </c>
      <c r="N31" s="317">
        <v>1429.1659999999999</v>
      </c>
      <c r="O31" s="317">
        <v>1438.558</v>
      </c>
      <c r="P31" s="317">
        <v>1445.596</v>
      </c>
      <c r="Q31" s="317">
        <v>1457.3720000000001</v>
      </c>
      <c r="R31" s="317">
        <v>1485.896</v>
      </c>
      <c r="S31" s="317">
        <v>1468.9079999999999</v>
      </c>
      <c r="T31" s="317">
        <v>1437.492</v>
      </c>
      <c r="U31" s="317">
        <v>1385.546</v>
      </c>
      <c r="V31" s="317">
        <v>1375.287</v>
      </c>
      <c r="W31" s="317">
        <v>1505.923</v>
      </c>
      <c r="X31" s="317">
        <v>1540.15</v>
      </c>
      <c r="Y31" s="317">
        <v>1450.0129999999999</v>
      </c>
      <c r="Z31" s="317">
        <v>1294.114</v>
      </c>
      <c r="AA31" s="317">
        <v>1154.6410000000001</v>
      </c>
      <c r="AB31" s="318">
        <f t="shared" si="1"/>
        <v>30760.53</v>
      </c>
    </row>
    <row r="32" spans="1:28" ht="18" customHeight="1" x14ac:dyDescent="0.25">
      <c r="B32" s="314" t="s">
        <v>103</v>
      </c>
      <c r="C32" s="319">
        <v>43402</v>
      </c>
      <c r="D32" s="317">
        <v>1009.561</v>
      </c>
      <c r="E32" s="317">
        <v>961.404</v>
      </c>
      <c r="F32" s="317">
        <v>1023.617</v>
      </c>
      <c r="G32" s="317">
        <v>929.79399999999998</v>
      </c>
      <c r="H32" s="317">
        <v>950.80399999999997</v>
      </c>
      <c r="I32" s="317">
        <v>1042.413</v>
      </c>
      <c r="J32" s="317">
        <v>1217.865</v>
      </c>
      <c r="K32" s="317">
        <v>1408.2470000000001</v>
      </c>
      <c r="L32" s="317">
        <v>1498.826</v>
      </c>
      <c r="M32" s="317">
        <v>1511.1769999999999</v>
      </c>
      <c r="N32" s="317">
        <v>1484.4159999999999</v>
      </c>
      <c r="O32" s="317">
        <v>1480.8720000000001</v>
      </c>
      <c r="P32" s="317">
        <v>1476.3889999999999</v>
      </c>
      <c r="Q32" s="317">
        <v>1511.4390000000001</v>
      </c>
      <c r="R32" s="317">
        <v>1511.45</v>
      </c>
      <c r="S32" s="317">
        <v>1498.941</v>
      </c>
      <c r="T32" s="317">
        <v>1522.6089999999999</v>
      </c>
      <c r="U32" s="317">
        <v>1654.087</v>
      </c>
      <c r="V32" s="317">
        <v>1623.413</v>
      </c>
      <c r="W32" s="317">
        <v>1572.37</v>
      </c>
      <c r="X32" s="317">
        <v>1506.472</v>
      </c>
      <c r="Y32" s="317">
        <v>1420.153</v>
      </c>
      <c r="Z32" s="317">
        <v>1290.163</v>
      </c>
      <c r="AA32" s="317">
        <v>1150.931</v>
      </c>
      <c r="AB32" s="318">
        <f t="shared" si="1"/>
        <v>32257.412999999997</v>
      </c>
    </row>
    <row r="33" spans="1:28" ht="18" customHeight="1" x14ac:dyDescent="0.25">
      <c r="B33" s="314" t="s">
        <v>104</v>
      </c>
      <c r="C33" s="319">
        <v>43409</v>
      </c>
      <c r="D33" s="317">
        <v>1033.673</v>
      </c>
      <c r="E33" s="317">
        <v>974.5</v>
      </c>
      <c r="F33" s="317">
        <v>944.98699999999997</v>
      </c>
      <c r="G33" s="317">
        <v>938.28099999999995</v>
      </c>
      <c r="H33" s="317">
        <v>956.85900000000004</v>
      </c>
      <c r="I33" s="317">
        <v>1054.5360000000001</v>
      </c>
      <c r="J33" s="317">
        <v>1225.5309999999999</v>
      </c>
      <c r="K33" s="317">
        <v>1421.508</v>
      </c>
      <c r="L33" s="317">
        <v>1519.692</v>
      </c>
      <c r="M33" s="317">
        <v>1535.8430000000001</v>
      </c>
      <c r="N33" s="317">
        <v>1511.329</v>
      </c>
      <c r="O33" s="317">
        <v>1506.8889999999999</v>
      </c>
      <c r="P33" s="317">
        <v>1494.5550000000001</v>
      </c>
      <c r="Q33" s="317">
        <v>1522.5709999999999</v>
      </c>
      <c r="R33" s="317">
        <v>1516.4</v>
      </c>
      <c r="S33" s="317">
        <v>1509.422</v>
      </c>
      <c r="T33" s="317">
        <v>1556.5170000000001</v>
      </c>
      <c r="U33" s="317">
        <v>1698.595</v>
      </c>
      <c r="V33" s="317">
        <v>1654.298</v>
      </c>
      <c r="W33" s="317">
        <v>1604.739</v>
      </c>
      <c r="X33" s="317">
        <v>1552.278</v>
      </c>
      <c r="Y33" s="317">
        <v>1485.36</v>
      </c>
      <c r="Z33" s="317">
        <v>1360.5820000000001</v>
      </c>
      <c r="AA33" s="317">
        <v>1214.32</v>
      </c>
      <c r="AB33" s="318">
        <f t="shared" si="1"/>
        <v>32793.264999999999</v>
      </c>
    </row>
    <row r="34" spans="1:28" ht="18" customHeight="1" thickBot="1" x14ac:dyDescent="0.3">
      <c r="B34" s="321" t="s">
        <v>105</v>
      </c>
      <c r="C34" s="322">
        <v>43444</v>
      </c>
      <c r="D34" s="323">
        <v>1172.8579999999999</v>
      </c>
      <c r="E34" s="323">
        <v>1093.721</v>
      </c>
      <c r="F34" s="323">
        <v>1057.9190000000001</v>
      </c>
      <c r="G34" s="323">
        <v>1044.4069999999999</v>
      </c>
      <c r="H34" s="323">
        <v>1065.579</v>
      </c>
      <c r="I34" s="323">
        <v>1169.066</v>
      </c>
      <c r="J34" s="323">
        <v>1393.4939999999999</v>
      </c>
      <c r="K34" s="323">
        <v>1603.7439999999999</v>
      </c>
      <c r="L34" s="323">
        <v>1725.1379999999999</v>
      </c>
      <c r="M34" s="323">
        <v>1758.5450000000001</v>
      </c>
      <c r="N34" s="323">
        <v>1731.8789999999999</v>
      </c>
      <c r="O34" s="323">
        <v>1714.3910000000001</v>
      </c>
      <c r="P34" s="323">
        <v>1691.5930000000001</v>
      </c>
      <c r="Q34" s="323">
        <v>1729.8489999999999</v>
      </c>
      <c r="R34" s="323">
        <v>1731.5340000000001</v>
      </c>
      <c r="S34" s="323">
        <v>1722.5909999999999</v>
      </c>
      <c r="T34" s="323">
        <v>1810.549</v>
      </c>
      <c r="U34" s="323">
        <v>1856.009</v>
      </c>
      <c r="V34" s="323">
        <v>1801.809</v>
      </c>
      <c r="W34" s="323">
        <v>1764.338</v>
      </c>
      <c r="X34" s="323">
        <v>1719.4939999999999</v>
      </c>
      <c r="Y34" s="323">
        <v>1640.307</v>
      </c>
      <c r="Z34" s="323">
        <v>1530.606</v>
      </c>
      <c r="AA34" s="323">
        <v>1376.1949999999999</v>
      </c>
      <c r="AB34" s="324">
        <f t="shared" si="1"/>
        <v>36905.614999999991</v>
      </c>
    </row>
    <row r="35" spans="1:28" ht="9.9499999999999993" customHeight="1" x14ac:dyDescent="0.2"/>
    <row r="36" spans="1:28" ht="9.9499999999999993" customHeight="1" x14ac:dyDescent="0.2">
      <c r="U36" s="305" t="s">
        <v>1</v>
      </c>
    </row>
    <row r="37" spans="1:28" ht="9.9499999999999993" customHeight="1" x14ac:dyDescent="0.2"/>
    <row r="38" spans="1:28" ht="18" customHeight="1" x14ac:dyDescent="0.25">
      <c r="A38" s="306"/>
      <c r="B38" s="307" t="s">
        <v>164</v>
      </c>
      <c r="C38" s="308"/>
      <c r="O38" s="305" t="s">
        <v>1</v>
      </c>
    </row>
    <row r="39" spans="1:28" ht="18" customHeight="1" thickBot="1" x14ac:dyDescent="0.3">
      <c r="A39" s="306"/>
      <c r="B39" s="167"/>
      <c r="C39" s="308"/>
      <c r="AB39" s="309" t="s">
        <v>93</v>
      </c>
    </row>
    <row r="40" spans="1:28" ht="18" customHeight="1" x14ac:dyDescent="0.25">
      <c r="B40" s="310"/>
      <c r="C40" s="311"/>
      <c r="D40" s="312">
        <v>1</v>
      </c>
      <c r="E40" s="312">
        <f t="shared" ref="E40:AA40" si="2">1+D40</f>
        <v>2</v>
      </c>
      <c r="F40" s="312">
        <f t="shared" si="2"/>
        <v>3</v>
      </c>
      <c r="G40" s="312">
        <f t="shared" si="2"/>
        <v>4</v>
      </c>
      <c r="H40" s="312">
        <f t="shared" si="2"/>
        <v>5</v>
      </c>
      <c r="I40" s="312">
        <f t="shared" si="2"/>
        <v>6</v>
      </c>
      <c r="J40" s="312">
        <f t="shared" si="2"/>
        <v>7</v>
      </c>
      <c r="K40" s="312">
        <f t="shared" si="2"/>
        <v>8</v>
      </c>
      <c r="L40" s="312">
        <f t="shared" si="2"/>
        <v>9</v>
      </c>
      <c r="M40" s="312">
        <f t="shared" si="2"/>
        <v>10</v>
      </c>
      <c r="N40" s="312">
        <f t="shared" si="2"/>
        <v>11</v>
      </c>
      <c r="O40" s="312">
        <f t="shared" si="2"/>
        <v>12</v>
      </c>
      <c r="P40" s="312">
        <f t="shared" si="2"/>
        <v>13</v>
      </c>
      <c r="Q40" s="312">
        <f t="shared" si="2"/>
        <v>14</v>
      </c>
      <c r="R40" s="312">
        <f t="shared" si="2"/>
        <v>15</v>
      </c>
      <c r="S40" s="312">
        <f t="shared" si="2"/>
        <v>16</v>
      </c>
      <c r="T40" s="312">
        <f t="shared" si="2"/>
        <v>17</v>
      </c>
      <c r="U40" s="312">
        <f t="shared" si="2"/>
        <v>18</v>
      </c>
      <c r="V40" s="312">
        <f t="shared" si="2"/>
        <v>19</v>
      </c>
      <c r="W40" s="312">
        <f t="shared" si="2"/>
        <v>20</v>
      </c>
      <c r="X40" s="312">
        <f t="shared" si="2"/>
        <v>21</v>
      </c>
      <c r="Y40" s="312">
        <f t="shared" si="2"/>
        <v>22</v>
      </c>
      <c r="Z40" s="312">
        <f t="shared" si="2"/>
        <v>23</v>
      </c>
      <c r="AA40" s="312">
        <f t="shared" si="2"/>
        <v>24</v>
      </c>
      <c r="AB40" s="313" t="s">
        <v>162</v>
      </c>
    </row>
    <row r="41" spans="1:28" ht="18" customHeight="1" x14ac:dyDescent="0.25">
      <c r="B41" s="314" t="s">
        <v>94</v>
      </c>
      <c r="C41" s="315">
        <v>43117</v>
      </c>
      <c r="D41" s="316">
        <v>1245.278</v>
      </c>
      <c r="E41" s="317">
        <v>1148.3599999999999</v>
      </c>
      <c r="F41" s="317">
        <v>1097.377</v>
      </c>
      <c r="G41" s="317">
        <v>1081.2460000000001</v>
      </c>
      <c r="H41" s="317">
        <v>1089.7919999999999</v>
      </c>
      <c r="I41" s="317">
        <v>1168.2149999999999</v>
      </c>
      <c r="J41" s="317">
        <v>1337.28</v>
      </c>
      <c r="K41" s="317">
        <v>1519.3879999999999</v>
      </c>
      <c r="L41" s="317">
        <v>1641.0440000000001</v>
      </c>
      <c r="M41" s="317">
        <v>1689.2370000000001</v>
      </c>
      <c r="N41" s="317">
        <v>1715.46</v>
      </c>
      <c r="O41" s="317">
        <v>1725.441</v>
      </c>
      <c r="P41" s="317">
        <v>1733.06</v>
      </c>
      <c r="Q41" s="317">
        <v>1777.979</v>
      </c>
      <c r="R41" s="317">
        <v>1770.63</v>
      </c>
      <c r="S41" s="317">
        <v>1740.614</v>
      </c>
      <c r="T41" s="317">
        <v>1760.0309999999999</v>
      </c>
      <c r="U41" s="317">
        <v>1841.4369999999999</v>
      </c>
      <c r="V41" s="317">
        <v>1810.778</v>
      </c>
      <c r="W41" s="317">
        <v>1775.7539999999999</v>
      </c>
      <c r="X41" s="317">
        <v>1727.82</v>
      </c>
      <c r="Y41" s="317">
        <v>1663.413</v>
      </c>
      <c r="Z41" s="317">
        <v>1560.7739999999999</v>
      </c>
      <c r="AA41" s="317">
        <v>1404.3779999999999</v>
      </c>
      <c r="AB41" s="318">
        <f>IF($C41="","",SUM(D41:AA41))</f>
        <v>37024.785999999993</v>
      </c>
    </row>
    <row r="42" spans="1:28" ht="18" customHeight="1" x14ac:dyDescent="0.25">
      <c r="B42" s="314" t="s">
        <v>95</v>
      </c>
      <c r="C42" s="319">
        <v>43152</v>
      </c>
      <c r="D42" s="317">
        <v>1252.472</v>
      </c>
      <c r="E42" s="317">
        <v>1156.9349999999999</v>
      </c>
      <c r="F42" s="317">
        <v>1116.9829999999999</v>
      </c>
      <c r="G42" s="317">
        <v>1099.777</v>
      </c>
      <c r="H42" s="317">
        <v>1122.1559999999999</v>
      </c>
      <c r="I42" s="317">
        <v>1216.989</v>
      </c>
      <c r="J42" s="317">
        <v>1417.0740000000001</v>
      </c>
      <c r="K42" s="317">
        <v>1622.4580000000001</v>
      </c>
      <c r="L42" s="317">
        <v>1743.212</v>
      </c>
      <c r="M42" s="317">
        <v>1786.93</v>
      </c>
      <c r="N42" s="317">
        <v>1791.48</v>
      </c>
      <c r="O42" s="317">
        <v>1791.3779999999999</v>
      </c>
      <c r="P42" s="317">
        <v>1769.788</v>
      </c>
      <c r="Q42" s="317">
        <v>1811.499</v>
      </c>
      <c r="R42" s="317">
        <v>1806.2550000000001</v>
      </c>
      <c r="S42" s="317">
        <v>1766.885</v>
      </c>
      <c r="T42" s="317">
        <v>1745.2170000000001</v>
      </c>
      <c r="U42" s="317">
        <v>1826.2159999999999</v>
      </c>
      <c r="V42" s="317">
        <v>1872.81</v>
      </c>
      <c r="W42" s="317">
        <v>1843.6030000000001</v>
      </c>
      <c r="X42" s="317">
        <v>1788.193</v>
      </c>
      <c r="Y42" s="317">
        <v>1710.4880000000001</v>
      </c>
      <c r="Z42" s="317">
        <v>1591.11</v>
      </c>
      <c r="AA42" s="317">
        <v>1431.0129999999999</v>
      </c>
      <c r="AB42" s="318">
        <f t="shared" ref="AB42:AB52" si="3">IF($C42="","",SUM(D42:AA42))</f>
        <v>38080.921000000002</v>
      </c>
    </row>
    <row r="43" spans="1:28" ht="18" customHeight="1" x14ac:dyDescent="0.25">
      <c r="B43" s="314" t="s">
        <v>96</v>
      </c>
      <c r="C43" s="319">
        <v>43180</v>
      </c>
      <c r="D43" s="317">
        <v>1234.2670000000001</v>
      </c>
      <c r="E43" s="317">
        <v>1151.652</v>
      </c>
      <c r="F43" s="317">
        <v>1114.0709999999999</v>
      </c>
      <c r="G43" s="320">
        <v>1095.9639999999999</v>
      </c>
      <c r="H43" s="320">
        <v>1110.1030000000001</v>
      </c>
      <c r="I43" s="320">
        <v>1202.1559999999999</v>
      </c>
      <c r="J43" s="317">
        <v>1384.85</v>
      </c>
      <c r="K43" s="317">
        <v>1600.605</v>
      </c>
      <c r="L43" s="317">
        <v>1728.742</v>
      </c>
      <c r="M43" s="317">
        <v>1768.0170000000001</v>
      </c>
      <c r="N43" s="317">
        <v>1770.5329999999999</v>
      </c>
      <c r="O43" s="317">
        <v>1764.1089999999999</v>
      </c>
      <c r="P43" s="317">
        <v>1754.127</v>
      </c>
      <c r="Q43" s="317">
        <v>1798.395</v>
      </c>
      <c r="R43" s="317">
        <v>1787.4770000000001</v>
      </c>
      <c r="S43" s="317">
        <v>1749.6780000000001</v>
      </c>
      <c r="T43" s="317">
        <v>1705.7439999999999</v>
      </c>
      <c r="U43" s="317">
        <v>1722.933</v>
      </c>
      <c r="V43" s="317">
        <v>1825.4159999999999</v>
      </c>
      <c r="W43" s="317">
        <v>1837.4570000000001</v>
      </c>
      <c r="X43" s="317">
        <v>1778.598</v>
      </c>
      <c r="Y43" s="317">
        <v>1699.7090000000001</v>
      </c>
      <c r="Z43" s="317">
        <v>1580.7639999999999</v>
      </c>
      <c r="AA43" s="317">
        <v>1417.8420000000001</v>
      </c>
      <c r="AB43" s="318">
        <f t="shared" si="3"/>
        <v>37583.209000000003</v>
      </c>
    </row>
    <row r="44" spans="1:28" ht="18" customHeight="1" x14ac:dyDescent="0.25">
      <c r="B44" s="314" t="s">
        <v>97</v>
      </c>
      <c r="C44" s="319">
        <v>43208</v>
      </c>
      <c r="D44" s="317">
        <v>1050.1990000000001</v>
      </c>
      <c r="E44" s="317">
        <v>984.86400000000003</v>
      </c>
      <c r="F44" s="317">
        <v>951.63099999999997</v>
      </c>
      <c r="G44" s="317">
        <v>936.51199999999994</v>
      </c>
      <c r="H44" s="317">
        <v>945.01300000000003</v>
      </c>
      <c r="I44" s="317">
        <v>1039.452</v>
      </c>
      <c r="J44" s="317">
        <v>1159.095</v>
      </c>
      <c r="K44" s="317">
        <v>1380.104</v>
      </c>
      <c r="L44" s="317">
        <v>1464.663</v>
      </c>
      <c r="M44" s="317">
        <v>1514.32</v>
      </c>
      <c r="N44" s="317">
        <v>1517.3209999999999</v>
      </c>
      <c r="O44" s="317">
        <v>1479.4169999999999</v>
      </c>
      <c r="P44" s="317">
        <v>1467.1310000000001</v>
      </c>
      <c r="Q44" s="317">
        <v>1467.38</v>
      </c>
      <c r="R44" s="317">
        <v>1502.194</v>
      </c>
      <c r="S44" s="317">
        <v>1477.4949999999999</v>
      </c>
      <c r="T44" s="317">
        <v>1448.2940000000001</v>
      </c>
      <c r="U44" s="317">
        <v>1424.6679999999999</v>
      </c>
      <c r="V44" s="317">
        <v>1416.9090000000001</v>
      </c>
      <c r="W44" s="317">
        <v>1493.8889999999999</v>
      </c>
      <c r="X44" s="317">
        <v>1588.441</v>
      </c>
      <c r="Y44" s="317">
        <v>1495.183</v>
      </c>
      <c r="Z44" s="317">
        <v>1348.22</v>
      </c>
      <c r="AA44" s="317">
        <v>1191.9960000000001</v>
      </c>
      <c r="AB44" s="318">
        <f t="shared" si="3"/>
        <v>31744.391</v>
      </c>
    </row>
    <row r="45" spans="1:28" ht="18" customHeight="1" x14ac:dyDescent="0.25">
      <c r="B45" s="314" t="s">
        <v>98</v>
      </c>
      <c r="C45" s="319">
        <v>43236</v>
      </c>
      <c r="D45" s="317">
        <v>1010.924</v>
      </c>
      <c r="E45" s="317">
        <v>940.28800000000001</v>
      </c>
      <c r="F45" s="317">
        <v>950.64599999999996</v>
      </c>
      <c r="G45" s="317">
        <v>905.40800000000002</v>
      </c>
      <c r="H45" s="317">
        <v>881.14400000000001</v>
      </c>
      <c r="I45" s="317">
        <v>906.851</v>
      </c>
      <c r="J45" s="317">
        <v>1048.6300000000001</v>
      </c>
      <c r="K45" s="317">
        <v>1243.9169999999999</v>
      </c>
      <c r="L45" s="317">
        <v>1320.55</v>
      </c>
      <c r="M45" s="317">
        <v>1348.1420000000001</v>
      </c>
      <c r="N45" s="317">
        <v>1334.0039999999999</v>
      </c>
      <c r="O45" s="317">
        <v>1343.954</v>
      </c>
      <c r="P45" s="317">
        <v>1346.421</v>
      </c>
      <c r="Q45" s="317">
        <v>1347.1020000000001</v>
      </c>
      <c r="R45" s="317">
        <v>1379.836</v>
      </c>
      <c r="S45" s="317">
        <v>1364.82</v>
      </c>
      <c r="T45" s="317">
        <v>1334.85</v>
      </c>
      <c r="U45" s="317">
        <v>1310.617</v>
      </c>
      <c r="V45" s="317">
        <v>1327.019</v>
      </c>
      <c r="W45" s="317">
        <v>1428.3130000000001</v>
      </c>
      <c r="X45" s="317">
        <v>1481.0050000000001</v>
      </c>
      <c r="Y45" s="317">
        <v>1455.2270000000001</v>
      </c>
      <c r="Z45" s="317">
        <v>1298.4880000000001</v>
      </c>
      <c r="AA45" s="317">
        <v>1149.6849999999999</v>
      </c>
      <c r="AB45" s="318">
        <f t="shared" si="3"/>
        <v>29457.840999999997</v>
      </c>
    </row>
    <row r="46" spans="1:28" ht="18" customHeight="1" x14ac:dyDescent="0.25">
      <c r="B46" s="314" t="s">
        <v>99</v>
      </c>
      <c r="C46" s="319">
        <v>43271</v>
      </c>
      <c r="D46" s="317">
        <v>1046.5989999999999</v>
      </c>
      <c r="E46" s="317">
        <v>977.05799999999999</v>
      </c>
      <c r="F46" s="317">
        <v>930.47500000000002</v>
      </c>
      <c r="G46" s="317">
        <v>919.68700000000001</v>
      </c>
      <c r="H46" s="317">
        <v>925.28399999999999</v>
      </c>
      <c r="I46" s="317">
        <v>944.88599999999997</v>
      </c>
      <c r="J46" s="317">
        <v>1076.549</v>
      </c>
      <c r="K46" s="317">
        <v>1279.4739999999999</v>
      </c>
      <c r="L46" s="317">
        <v>1381.078</v>
      </c>
      <c r="M46" s="317">
        <v>1421.021</v>
      </c>
      <c r="N46" s="317">
        <v>1425.316</v>
      </c>
      <c r="O46" s="317">
        <v>1452.0129999999999</v>
      </c>
      <c r="P46" s="317">
        <v>1457.1410000000001</v>
      </c>
      <c r="Q46" s="317">
        <v>1474.5619999999999</v>
      </c>
      <c r="R46" s="317">
        <v>1520.49</v>
      </c>
      <c r="S46" s="317">
        <v>1511.2539999999999</v>
      </c>
      <c r="T46" s="317">
        <v>1469.7149999999999</v>
      </c>
      <c r="U46" s="317">
        <v>1418.2650000000001</v>
      </c>
      <c r="V46" s="317">
        <v>1378.925</v>
      </c>
      <c r="W46" s="317">
        <v>1371.7550000000001</v>
      </c>
      <c r="X46" s="317">
        <v>1427.1489999999999</v>
      </c>
      <c r="Y46" s="317">
        <v>1509.396</v>
      </c>
      <c r="Z46" s="317">
        <v>1381.0029999999999</v>
      </c>
      <c r="AA46" s="317">
        <v>1238.2270000000001</v>
      </c>
      <c r="AB46" s="318">
        <f t="shared" si="3"/>
        <v>30937.322000000007</v>
      </c>
    </row>
    <row r="47" spans="1:28" ht="18" customHeight="1" x14ac:dyDescent="0.25">
      <c r="B47" s="314" t="s">
        <v>100</v>
      </c>
      <c r="C47" s="319">
        <v>43299</v>
      </c>
      <c r="D47" s="317">
        <v>1071.9359999999999</v>
      </c>
      <c r="E47" s="317">
        <v>984.17499999999995</v>
      </c>
      <c r="F47" s="317">
        <v>938.31100000000004</v>
      </c>
      <c r="G47" s="317">
        <v>924.27800000000002</v>
      </c>
      <c r="H47" s="317">
        <v>952.35599999999999</v>
      </c>
      <c r="I47" s="317">
        <v>978.19799999999998</v>
      </c>
      <c r="J47" s="317">
        <v>1100.9739999999999</v>
      </c>
      <c r="K47" s="317">
        <v>1317.8150000000001</v>
      </c>
      <c r="L47" s="317">
        <v>1438.33</v>
      </c>
      <c r="M47" s="317">
        <v>1483.7159999999999</v>
      </c>
      <c r="N47" s="317">
        <v>1488.1469999999999</v>
      </c>
      <c r="O47" s="317">
        <v>1517.2739999999999</v>
      </c>
      <c r="P47" s="317">
        <v>1529.221</v>
      </c>
      <c r="Q47" s="317">
        <v>1530.704</v>
      </c>
      <c r="R47" s="317">
        <v>1557.691</v>
      </c>
      <c r="S47" s="317">
        <v>1540.6949999999999</v>
      </c>
      <c r="T47" s="317">
        <v>1500.241</v>
      </c>
      <c r="U47" s="317">
        <v>1449.6579999999999</v>
      </c>
      <c r="V47" s="317">
        <v>1420.076</v>
      </c>
      <c r="W47" s="317">
        <v>1411.249</v>
      </c>
      <c r="X47" s="317">
        <v>1476.3420000000001</v>
      </c>
      <c r="Y47" s="317">
        <v>1542.5630000000001</v>
      </c>
      <c r="Z47" s="317">
        <v>1410.2329999999999</v>
      </c>
      <c r="AA47" s="317">
        <v>1263.193</v>
      </c>
      <c r="AB47" s="318">
        <f t="shared" si="3"/>
        <v>31827.375999999997</v>
      </c>
    </row>
    <row r="48" spans="1:28" ht="18" customHeight="1" x14ac:dyDescent="0.25">
      <c r="B48" s="314" t="s">
        <v>101</v>
      </c>
      <c r="C48" s="319">
        <v>43327</v>
      </c>
      <c r="D48" s="317">
        <v>1098.5730000000001</v>
      </c>
      <c r="E48" s="317">
        <v>1016.174</v>
      </c>
      <c r="F48" s="317">
        <v>981.83799999999997</v>
      </c>
      <c r="G48" s="317">
        <v>966.26599999999996</v>
      </c>
      <c r="H48" s="317">
        <v>977.30799999999999</v>
      </c>
      <c r="I48" s="317">
        <v>1011.899</v>
      </c>
      <c r="J48" s="317">
        <v>1098.7470000000001</v>
      </c>
      <c r="K48" s="317">
        <v>1287.1489999999999</v>
      </c>
      <c r="L48" s="317">
        <v>1390.633</v>
      </c>
      <c r="M48" s="317">
        <v>1436.7260000000001</v>
      </c>
      <c r="N48" s="317">
        <v>1429.664</v>
      </c>
      <c r="O48" s="317">
        <v>1437.5609999999999</v>
      </c>
      <c r="P48" s="317">
        <v>1460.825</v>
      </c>
      <c r="Q48" s="317">
        <v>1472.1020000000001</v>
      </c>
      <c r="R48" s="317">
        <v>1503.691</v>
      </c>
      <c r="S48" s="317">
        <v>1482.588</v>
      </c>
      <c r="T48" s="317">
        <v>1450.3330000000001</v>
      </c>
      <c r="U48" s="317">
        <v>1397.02</v>
      </c>
      <c r="V48" s="317">
        <v>1376.771</v>
      </c>
      <c r="W48" s="317">
        <v>1405.0930000000001</v>
      </c>
      <c r="X48" s="317">
        <v>1520.461</v>
      </c>
      <c r="Y48" s="317">
        <v>1475.963</v>
      </c>
      <c r="Z48" s="317">
        <v>1332.1679999999999</v>
      </c>
      <c r="AA48" s="317">
        <v>1215.9369999999999</v>
      </c>
      <c r="AB48" s="318">
        <f t="shared" si="3"/>
        <v>31225.489999999998</v>
      </c>
    </row>
    <row r="49" spans="1:28" ht="18" customHeight="1" x14ac:dyDescent="0.25">
      <c r="B49" s="314" t="s">
        <v>102</v>
      </c>
      <c r="C49" s="319">
        <v>43362</v>
      </c>
      <c r="D49" s="317">
        <v>1079.5050000000001</v>
      </c>
      <c r="E49" s="317">
        <v>1009.591</v>
      </c>
      <c r="F49" s="317">
        <v>976.02700000000004</v>
      </c>
      <c r="G49" s="317">
        <v>963.21900000000005</v>
      </c>
      <c r="H49" s="317">
        <v>972.65099999999995</v>
      </c>
      <c r="I49" s="317">
        <v>1040.0930000000001</v>
      </c>
      <c r="J49" s="317">
        <v>1171.165</v>
      </c>
      <c r="K49" s="317">
        <v>1349.7840000000001</v>
      </c>
      <c r="L49" s="317">
        <v>1426.162</v>
      </c>
      <c r="M49" s="317">
        <v>1449.559</v>
      </c>
      <c r="N49" s="317">
        <v>1439.5830000000001</v>
      </c>
      <c r="O49" s="317">
        <v>1457.8920000000001</v>
      </c>
      <c r="P49" s="317">
        <v>1464.1220000000001</v>
      </c>
      <c r="Q49" s="317">
        <v>1466.36</v>
      </c>
      <c r="R49" s="317">
        <v>1517.693</v>
      </c>
      <c r="S49" s="317">
        <v>1508.049</v>
      </c>
      <c r="T49" s="317">
        <v>1468.973</v>
      </c>
      <c r="U49" s="317">
        <v>1412.7329999999999</v>
      </c>
      <c r="V49" s="317">
        <v>1409.2249999999999</v>
      </c>
      <c r="W49" s="317">
        <v>1571.73</v>
      </c>
      <c r="X49" s="317">
        <v>1557.3230000000001</v>
      </c>
      <c r="Y49" s="317">
        <v>1447.046</v>
      </c>
      <c r="Z49" s="317">
        <v>1300.4010000000001</v>
      </c>
      <c r="AA49" s="317">
        <v>1173.125</v>
      </c>
      <c r="AB49" s="318">
        <f t="shared" si="3"/>
        <v>31632.010999999999</v>
      </c>
    </row>
    <row r="50" spans="1:28" ht="18" customHeight="1" x14ac:dyDescent="0.25">
      <c r="B50" s="314" t="s">
        <v>103</v>
      </c>
      <c r="C50" s="319">
        <v>43390</v>
      </c>
      <c r="D50" s="317">
        <v>1093.684</v>
      </c>
      <c r="E50" s="317">
        <v>1019.091</v>
      </c>
      <c r="F50" s="317">
        <v>985.15499999999997</v>
      </c>
      <c r="G50" s="317">
        <v>971.202</v>
      </c>
      <c r="H50" s="317">
        <v>983.19399999999996</v>
      </c>
      <c r="I50" s="317">
        <v>1068.4469999999999</v>
      </c>
      <c r="J50" s="317">
        <v>1263.347</v>
      </c>
      <c r="K50" s="317">
        <v>1452.0709999999999</v>
      </c>
      <c r="L50" s="317">
        <v>1525.711</v>
      </c>
      <c r="M50" s="317">
        <v>1527.6980000000001</v>
      </c>
      <c r="N50" s="317">
        <v>1493.203</v>
      </c>
      <c r="O50" s="317">
        <v>1473.1669999999999</v>
      </c>
      <c r="P50" s="317">
        <v>1443.01</v>
      </c>
      <c r="Q50" s="317">
        <v>1438.261</v>
      </c>
      <c r="R50" s="317">
        <v>1469.7170000000001</v>
      </c>
      <c r="S50" s="317">
        <v>1458.6279999999999</v>
      </c>
      <c r="T50" s="317">
        <v>1450.309</v>
      </c>
      <c r="U50" s="317">
        <v>1440.5409999999999</v>
      </c>
      <c r="V50" s="317">
        <v>1603.01</v>
      </c>
      <c r="W50" s="317">
        <v>1655.4760000000001</v>
      </c>
      <c r="X50" s="317">
        <v>1588.34</v>
      </c>
      <c r="Y50" s="317">
        <v>1505.4939999999999</v>
      </c>
      <c r="Z50" s="317">
        <v>1351.99</v>
      </c>
      <c r="AA50" s="317">
        <v>1212.596</v>
      </c>
      <c r="AB50" s="318">
        <f t="shared" si="3"/>
        <v>32473.342000000001</v>
      </c>
    </row>
    <row r="51" spans="1:28" ht="18" customHeight="1" x14ac:dyDescent="0.25">
      <c r="B51" s="314" t="s">
        <v>104</v>
      </c>
      <c r="C51" s="319">
        <v>43425</v>
      </c>
      <c r="D51" s="317">
        <v>1192.124</v>
      </c>
      <c r="E51" s="317">
        <v>1098.952</v>
      </c>
      <c r="F51" s="317">
        <v>1057.6010000000001</v>
      </c>
      <c r="G51" s="317">
        <v>1032.432</v>
      </c>
      <c r="H51" s="317">
        <v>1054.9459999999999</v>
      </c>
      <c r="I51" s="317">
        <v>1135.134</v>
      </c>
      <c r="J51" s="317">
        <v>1293.944</v>
      </c>
      <c r="K51" s="317">
        <v>1474.9749999999999</v>
      </c>
      <c r="L51" s="317">
        <v>1608.057</v>
      </c>
      <c r="M51" s="317">
        <v>1661.4570000000001</v>
      </c>
      <c r="N51" s="317">
        <v>1655.338</v>
      </c>
      <c r="O51" s="317">
        <v>1635.876</v>
      </c>
      <c r="P51" s="317">
        <v>1618.7840000000001</v>
      </c>
      <c r="Q51" s="317">
        <v>1659.8150000000001</v>
      </c>
      <c r="R51" s="317">
        <v>1650.836</v>
      </c>
      <c r="S51" s="317">
        <v>1644.9269999999999</v>
      </c>
      <c r="T51" s="317">
        <v>1710.037</v>
      </c>
      <c r="U51" s="317">
        <v>1749.4079999999999</v>
      </c>
      <c r="V51" s="317">
        <v>1705.306</v>
      </c>
      <c r="W51" s="317">
        <v>1672.616</v>
      </c>
      <c r="X51" s="317">
        <v>1631.04</v>
      </c>
      <c r="Y51" s="317">
        <v>1565.723</v>
      </c>
      <c r="Z51" s="317">
        <v>1457.9110000000001</v>
      </c>
      <c r="AA51" s="317">
        <v>1317.9459999999999</v>
      </c>
      <c r="AB51" s="318">
        <f t="shared" si="3"/>
        <v>35285.184999999998</v>
      </c>
    </row>
    <row r="52" spans="1:28" ht="18" customHeight="1" thickBot="1" x14ac:dyDescent="0.3">
      <c r="B52" s="321" t="s">
        <v>105</v>
      </c>
      <c r="C52" s="322">
        <v>43453</v>
      </c>
      <c r="D52" s="323">
        <v>1367.7370000000001</v>
      </c>
      <c r="E52" s="323">
        <v>1253.239</v>
      </c>
      <c r="F52" s="323">
        <v>1203.49</v>
      </c>
      <c r="G52" s="323">
        <v>1184.6590000000001</v>
      </c>
      <c r="H52" s="323">
        <v>1202.58</v>
      </c>
      <c r="I52" s="323">
        <v>1306.482</v>
      </c>
      <c r="J52" s="323">
        <v>1518.43</v>
      </c>
      <c r="K52" s="323">
        <v>1729.307</v>
      </c>
      <c r="L52" s="323">
        <v>1861.86</v>
      </c>
      <c r="M52" s="323">
        <v>1892.65</v>
      </c>
      <c r="N52" s="323">
        <v>1846.2570000000001</v>
      </c>
      <c r="O52" s="323">
        <v>1807.3440000000001</v>
      </c>
      <c r="P52" s="323">
        <v>1764.3330000000001</v>
      </c>
      <c r="Q52" s="323">
        <v>1790.463</v>
      </c>
      <c r="R52" s="323">
        <v>1780.51</v>
      </c>
      <c r="S52" s="323">
        <v>1776.8520000000001</v>
      </c>
      <c r="T52" s="323">
        <v>1874.317</v>
      </c>
      <c r="U52" s="323">
        <v>1913.702</v>
      </c>
      <c r="V52" s="323">
        <v>1877.078</v>
      </c>
      <c r="W52" s="323">
        <v>1845.422</v>
      </c>
      <c r="X52" s="323">
        <v>1810.7370000000001</v>
      </c>
      <c r="Y52" s="323">
        <v>1746.796</v>
      </c>
      <c r="Z52" s="323">
        <v>1649.6479999999999</v>
      </c>
      <c r="AA52" s="323">
        <v>1496.616</v>
      </c>
      <c r="AB52" s="324">
        <f t="shared" si="3"/>
        <v>39500.509000000005</v>
      </c>
    </row>
    <row r="53" spans="1:28" ht="9.9499999999999993" customHeight="1" x14ac:dyDescent="0.2"/>
    <row r="54" spans="1:28" ht="9.9499999999999993" customHeight="1" x14ac:dyDescent="0.2">
      <c r="U54" s="305" t="s">
        <v>1</v>
      </c>
    </row>
    <row r="55" spans="1:28" ht="9.9499999999999993" customHeight="1" x14ac:dyDescent="0.2"/>
    <row r="56" spans="1:28" ht="18" customHeight="1" x14ac:dyDescent="0.25">
      <c r="A56" s="306"/>
      <c r="B56" s="307" t="s">
        <v>165</v>
      </c>
      <c r="C56" s="308"/>
    </row>
    <row r="57" spans="1:28" ht="18" customHeight="1" thickBot="1" x14ac:dyDescent="0.3">
      <c r="A57" s="306"/>
      <c r="B57" s="167"/>
      <c r="C57" s="308"/>
      <c r="AB57" s="309" t="s">
        <v>93</v>
      </c>
    </row>
    <row r="58" spans="1:28" ht="18" customHeight="1" x14ac:dyDescent="0.25">
      <c r="B58" s="310"/>
      <c r="C58" s="311"/>
      <c r="D58" s="312">
        <v>1</v>
      </c>
      <c r="E58" s="312">
        <v>2</v>
      </c>
      <c r="F58" s="312">
        <v>3</v>
      </c>
      <c r="G58" s="312">
        <v>4</v>
      </c>
      <c r="H58" s="312">
        <v>5</v>
      </c>
      <c r="I58" s="312">
        <v>6</v>
      </c>
      <c r="J58" s="312">
        <v>7</v>
      </c>
      <c r="K58" s="312">
        <v>8</v>
      </c>
      <c r="L58" s="312">
        <v>9</v>
      </c>
      <c r="M58" s="312">
        <v>10</v>
      </c>
      <c r="N58" s="312">
        <v>11</v>
      </c>
      <c r="O58" s="312">
        <v>12</v>
      </c>
      <c r="P58" s="312">
        <v>13</v>
      </c>
      <c r="Q58" s="312">
        <v>14</v>
      </c>
      <c r="R58" s="312">
        <v>15</v>
      </c>
      <c r="S58" s="312">
        <v>16</v>
      </c>
      <c r="T58" s="312">
        <v>17</v>
      </c>
      <c r="U58" s="312">
        <v>18</v>
      </c>
      <c r="V58" s="312">
        <v>19</v>
      </c>
      <c r="W58" s="312">
        <v>20</v>
      </c>
      <c r="X58" s="312">
        <v>21</v>
      </c>
      <c r="Y58" s="312">
        <v>22</v>
      </c>
      <c r="Z58" s="312">
        <v>23</v>
      </c>
      <c r="AA58" s="312">
        <v>24</v>
      </c>
      <c r="AB58" s="313" t="s">
        <v>162</v>
      </c>
    </row>
    <row r="59" spans="1:28" ht="18" customHeight="1" x14ac:dyDescent="0.25">
      <c r="B59" s="314" t="s">
        <v>94</v>
      </c>
      <c r="C59" s="315">
        <v>43123</v>
      </c>
      <c r="D59" s="316">
        <v>1234.654</v>
      </c>
      <c r="E59" s="317">
        <v>1141.0050000000001</v>
      </c>
      <c r="F59" s="317">
        <v>1105.194</v>
      </c>
      <c r="G59" s="317">
        <v>1079.5530000000001</v>
      </c>
      <c r="H59" s="317">
        <v>1100.377</v>
      </c>
      <c r="I59" s="317">
        <v>1178.21</v>
      </c>
      <c r="J59" s="317">
        <v>1381.306</v>
      </c>
      <c r="K59" s="317">
        <v>1583.604</v>
      </c>
      <c r="L59" s="317">
        <v>1718.1</v>
      </c>
      <c r="M59" s="317">
        <v>1764.7729999999999</v>
      </c>
      <c r="N59" s="317">
        <v>1765.5450000000001</v>
      </c>
      <c r="O59" s="317">
        <v>1747.4659999999999</v>
      </c>
      <c r="P59" s="317">
        <v>1720.9110000000001</v>
      </c>
      <c r="Q59" s="317">
        <v>1762.355</v>
      </c>
      <c r="R59" s="317">
        <v>1752.463</v>
      </c>
      <c r="S59" s="317">
        <v>1730.4870000000001</v>
      </c>
      <c r="T59" s="317">
        <v>1738.825</v>
      </c>
      <c r="U59" s="317">
        <v>1835.509</v>
      </c>
      <c r="V59" s="317">
        <v>1810.192</v>
      </c>
      <c r="W59" s="317">
        <v>1777.905</v>
      </c>
      <c r="X59" s="317">
        <v>1726.02</v>
      </c>
      <c r="Y59" s="317">
        <v>1657.229</v>
      </c>
      <c r="Z59" s="317">
        <v>1551.18</v>
      </c>
      <c r="AA59" s="317">
        <v>1395.7629999999999</v>
      </c>
      <c r="AB59" s="318">
        <f>IF($C59="","",SUM(D59:AA59))</f>
        <v>37258.625999999997</v>
      </c>
    </row>
    <row r="60" spans="1:28" ht="18" customHeight="1" x14ac:dyDescent="0.25">
      <c r="B60" s="314" t="s">
        <v>95</v>
      </c>
      <c r="C60" s="319">
        <v>43158</v>
      </c>
      <c r="D60" s="317">
        <v>1386.0740000000001</v>
      </c>
      <c r="E60" s="317">
        <v>1294.4159999999999</v>
      </c>
      <c r="F60" s="317">
        <v>1249.6690000000001</v>
      </c>
      <c r="G60" s="317">
        <v>1235.7370000000001</v>
      </c>
      <c r="H60" s="317">
        <v>1255.037</v>
      </c>
      <c r="I60" s="317">
        <v>1344.896</v>
      </c>
      <c r="J60" s="317">
        <v>1525.5820000000001</v>
      </c>
      <c r="K60" s="317">
        <v>1720.5070000000001</v>
      </c>
      <c r="L60" s="317">
        <v>1857.098</v>
      </c>
      <c r="M60" s="317">
        <v>1909.6579999999999</v>
      </c>
      <c r="N60" s="317">
        <v>1899.1179999999999</v>
      </c>
      <c r="O60" s="317">
        <v>1888.097</v>
      </c>
      <c r="P60" s="317">
        <v>1863.52</v>
      </c>
      <c r="Q60" s="317">
        <v>1899.086</v>
      </c>
      <c r="R60" s="317">
        <v>1882.2529999999999</v>
      </c>
      <c r="S60" s="317">
        <v>1849.846</v>
      </c>
      <c r="T60" s="317">
        <v>1824.2629999999999</v>
      </c>
      <c r="U60" s="317">
        <v>1900.039</v>
      </c>
      <c r="V60" s="317">
        <v>1981.645</v>
      </c>
      <c r="W60" s="317">
        <v>1948.309</v>
      </c>
      <c r="X60" s="317">
        <v>1890.096</v>
      </c>
      <c r="Y60" s="317">
        <v>1809.9459999999999</v>
      </c>
      <c r="Z60" s="317">
        <v>1695.3810000000001</v>
      </c>
      <c r="AA60" s="317">
        <v>1523.54</v>
      </c>
      <c r="AB60" s="318">
        <f t="shared" ref="AB60:AB70" si="4">IF($C60="","",SUM(D60:AA60))</f>
        <v>40633.812999999995</v>
      </c>
    </row>
    <row r="61" spans="1:28" ht="18" customHeight="1" x14ac:dyDescent="0.25">
      <c r="B61" s="314" t="s">
        <v>96</v>
      </c>
      <c r="C61" s="319">
        <v>43160</v>
      </c>
      <c r="D61" s="317">
        <v>1433.1859999999999</v>
      </c>
      <c r="E61" s="317">
        <v>1340.5070000000001</v>
      </c>
      <c r="F61" s="317">
        <v>1295.0060000000001</v>
      </c>
      <c r="G61" s="320">
        <v>1270.827</v>
      </c>
      <c r="H61" s="320">
        <v>1280.1500000000001</v>
      </c>
      <c r="I61" s="320">
        <v>1341.8710000000001</v>
      </c>
      <c r="J61" s="317">
        <v>1459.5239999999999</v>
      </c>
      <c r="K61" s="317">
        <v>1620.6859999999999</v>
      </c>
      <c r="L61" s="317">
        <v>1764.8150000000001</v>
      </c>
      <c r="M61" s="317">
        <v>1847.7750000000001</v>
      </c>
      <c r="N61" s="317">
        <v>1871.1959999999999</v>
      </c>
      <c r="O61" s="317">
        <v>1866.0419999999999</v>
      </c>
      <c r="P61" s="317">
        <v>1845.5730000000001</v>
      </c>
      <c r="Q61" s="317">
        <v>1897.7280000000001</v>
      </c>
      <c r="R61" s="317">
        <v>1881.855</v>
      </c>
      <c r="S61" s="317">
        <v>1847.5260000000001</v>
      </c>
      <c r="T61" s="317">
        <v>1813.9159999999999</v>
      </c>
      <c r="U61" s="317">
        <v>1869.9770000000001</v>
      </c>
      <c r="V61" s="317">
        <v>1939.7850000000001</v>
      </c>
      <c r="W61" s="317">
        <v>1919.3810000000001</v>
      </c>
      <c r="X61" s="317">
        <v>1861.0319999999999</v>
      </c>
      <c r="Y61" s="317">
        <v>1791.826</v>
      </c>
      <c r="Z61" s="317">
        <v>1689.836</v>
      </c>
      <c r="AA61" s="317">
        <v>1527.816</v>
      </c>
      <c r="AB61" s="318">
        <f t="shared" si="4"/>
        <v>40277.836000000003</v>
      </c>
    </row>
    <row r="62" spans="1:28" ht="18" customHeight="1" x14ac:dyDescent="0.25">
      <c r="B62" s="314" t="s">
        <v>97</v>
      </c>
      <c r="C62" s="319">
        <v>43193</v>
      </c>
      <c r="D62" s="317">
        <v>1152.481</v>
      </c>
      <c r="E62" s="317">
        <v>1060.326</v>
      </c>
      <c r="F62" s="317">
        <v>995.15300000000002</v>
      </c>
      <c r="G62" s="317">
        <v>996.928</v>
      </c>
      <c r="H62" s="317">
        <v>989.43100000000004</v>
      </c>
      <c r="I62" s="317">
        <v>1105.03</v>
      </c>
      <c r="J62" s="317">
        <v>1257.2380000000001</v>
      </c>
      <c r="K62" s="317">
        <v>1451.248</v>
      </c>
      <c r="L62" s="317">
        <v>1549.24</v>
      </c>
      <c r="M62" s="317">
        <v>1556.328</v>
      </c>
      <c r="N62" s="317">
        <v>1527.0150000000001</v>
      </c>
      <c r="O62" s="317">
        <v>1494.645</v>
      </c>
      <c r="P62" s="317">
        <v>1467.528</v>
      </c>
      <c r="Q62" s="317">
        <v>1431.9949999999999</v>
      </c>
      <c r="R62" s="317">
        <v>1505.8389999999999</v>
      </c>
      <c r="S62" s="317">
        <v>1469.6220000000001</v>
      </c>
      <c r="T62" s="317">
        <v>1448.413</v>
      </c>
      <c r="U62" s="317">
        <v>1381.0640000000001</v>
      </c>
      <c r="V62" s="317">
        <v>1431.5309999999999</v>
      </c>
      <c r="W62" s="317">
        <v>1582.777</v>
      </c>
      <c r="X62" s="317">
        <v>1647.5709999999999</v>
      </c>
      <c r="Y62" s="317">
        <v>1562.981</v>
      </c>
      <c r="Z62" s="317">
        <v>1391.134</v>
      </c>
      <c r="AA62" s="317">
        <v>1261.8510000000001</v>
      </c>
      <c r="AB62" s="318">
        <f t="shared" si="4"/>
        <v>32717.368999999995</v>
      </c>
    </row>
    <row r="63" spans="1:28" ht="18" customHeight="1" x14ac:dyDescent="0.25">
      <c r="B63" s="314" t="s">
        <v>98</v>
      </c>
      <c r="C63" s="319">
        <v>43250</v>
      </c>
      <c r="D63" s="317">
        <v>1070.681</v>
      </c>
      <c r="E63" s="317">
        <v>999.71100000000001</v>
      </c>
      <c r="F63" s="317">
        <v>983.43100000000004</v>
      </c>
      <c r="G63" s="317">
        <v>934.62099999999998</v>
      </c>
      <c r="H63" s="317">
        <v>920.30100000000004</v>
      </c>
      <c r="I63" s="317">
        <v>954.45</v>
      </c>
      <c r="J63" s="317">
        <v>1094.778</v>
      </c>
      <c r="K63" s="317">
        <v>1289.289</v>
      </c>
      <c r="L63" s="317">
        <v>1367.5419999999999</v>
      </c>
      <c r="M63" s="317">
        <v>1397.8969999999999</v>
      </c>
      <c r="N63" s="317">
        <v>1402.1579999999999</v>
      </c>
      <c r="O63" s="317">
        <v>1425.63</v>
      </c>
      <c r="P63" s="317">
        <v>1424.1410000000001</v>
      </c>
      <c r="Q63" s="317">
        <v>1439.731</v>
      </c>
      <c r="R63" s="317">
        <v>1458.6569999999999</v>
      </c>
      <c r="S63" s="317">
        <v>1439.1780000000001</v>
      </c>
      <c r="T63" s="317">
        <v>1408.377</v>
      </c>
      <c r="U63" s="317">
        <v>1353.415</v>
      </c>
      <c r="V63" s="317">
        <v>1348.039</v>
      </c>
      <c r="W63" s="317">
        <v>1411.0129999999999</v>
      </c>
      <c r="X63" s="317">
        <v>1456.8620000000001</v>
      </c>
      <c r="Y63" s="317">
        <v>1468.732</v>
      </c>
      <c r="Z63" s="317">
        <v>1322.326</v>
      </c>
      <c r="AA63" s="317">
        <v>1179.4380000000001</v>
      </c>
      <c r="AB63" s="318">
        <f t="shared" si="4"/>
        <v>30550.398000000001</v>
      </c>
    </row>
    <row r="64" spans="1:28" ht="18" customHeight="1" x14ac:dyDescent="0.25">
      <c r="B64" s="314" t="s">
        <v>99</v>
      </c>
      <c r="C64" s="319">
        <v>43263</v>
      </c>
      <c r="D64" s="317">
        <v>1098.4690000000001</v>
      </c>
      <c r="E64" s="317">
        <v>1026.748</v>
      </c>
      <c r="F64" s="317">
        <v>987.846</v>
      </c>
      <c r="G64" s="317">
        <v>947.28499999999997</v>
      </c>
      <c r="H64" s="317">
        <v>934.56899999999996</v>
      </c>
      <c r="I64" s="317">
        <v>954.23900000000003</v>
      </c>
      <c r="J64" s="317">
        <v>1090.0340000000001</v>
      </c>
      <c r="K64" s="317">
        <v>1285.768</v>
      </c>
      <c r="L64" s="317">
        <v>1390.6010000000001</v>
      </c>
      <c r="M64" s="317">
        <v>1436.9680000000001</v>
      </c>
      <c r="N64" s="317">
        <v>1453.076</v>
      </c>
      <c r="O64" s="317">
        <v>1496.1559999999999</v>
      </c>
      <c r="P64" s="317">
        <v>1516.6310000000001</v>
      </c>
      <c r="Q64" s="317">
        <v>1521.17</v>
      </c>
      <c r="R64" s="317">
        <v>1563.3</v>
      </c>
      <c r="S64" s="317">
        <v>1550.271</v>
      </c>
      <c r="T64" s="317">
        <v>1507.518</v>
      </c>
      <c r="U64" s="317">
        <v>1454.0329999999999</v>
      </c>
      <c r="V64" s="317">
        <v>1437.4929999999999</v>
      </c>
      <c r="W64" s="317">
        <v>1474.462</v>
      </c>
      <c r="X64" s="317">
        <v>1514.2850000000001</v>
      </c>
      <c r="Y64" s="317">
        <v>1513.26</v>
      </c>
      <c r="Z64" s="317">
        <v>1388.829</v>
      </c>
      <c r="AA64" s="317">
        <v>1236.5440000000001</v>
      </c>
      <c r="AB64" s="318">
        <f t="shared" si="4"/>
        <v>31779.554999999997</v>
      </c>
    </row>
    <row r="65" spans="1:28" ht="18" customHeight="1" x14ac:dyDescent="0.25">
      <c r="B65" s="314" t="s">
        <v>100</v>
      </c>
      <c r="C65" s="319">
        <v>43312</v>
      </c>
      <c r="D65" s="317">
        <v>1148.146</v>
      </c>
      <c r="E65" s="317">
        <v>1059.2809999999999</v>
      </c>
      <c r="F65" s="317">
        <v>1017.7910000000001</v>
      </c>
      <c r="G65" s="317">
        <v>985.10900000000004</v>
      </c>
      <c r="H65" s="317">
        <v>997.53700000000003</v>
      </c>
      <c r="I65" s="317">
        <v>1019.437</v>
      </c>
      <c r="J65" s="317">
        <v>1129.777</v>
      </c>
      <c r="K65" s="317">
        <v>1346.3979999999999</v>
      </c>
      <c r="L65" s="317">
        <v>1478.0930000000001</v>
      </c>
      <c r="M65" s="317">
        <v>1550.3720000000001</v>
      </c>
      <c r="N65" s="317">
        <v>1577.124</v>
      </c>
      <c r="O65" s="317">
        <v>1606.7149999999999</v>
      </c>
      <c r="P65" s="317">
        <v>1620.143</v>
      </c>
      <c r="Q65" s="317">
        <v>1625.3520000000001</v>
      </c>
      <c r="R65" s="317">
        <v>1650.6110000000001</v>
      </c>
      <c r="S65" s="317">
        <v>1624.6420000000001</v>
      </c>
      <c r="T65" s="317">
        <v>1567.932</v>
      </c>
      <c r="U65" s="317">
        <v>1493.8409999999999</v>
      </c>
      <c r="V65" s="317">
        <v>1458.5989999999999</v>
      </c>
      <c r="W65" s="317">
        <v>1457.712</v>
      </c>
      <c r="X65" s="317">
        <v>1534.943</v>
      </c>
      <c r="Y65" s="317">
        <v>1576.115</v>
      </c>
      <c r="Z65" s="317">
        <v>1442.383</v>
      </c>
      <c r="AA65" s="317">
        <v>1306.9059999999999</v>
      </c>
      <c r="AB65" s="318">
        <f t="shared" si="4"/>
        <v>33274.959000000003</v>
      </c>
    </row>
    <row r="66" spans="1:28" ht="18" customHeight="1" x14ac:dyDescent="0.25">
      <c r="B66" s="314" t="s">
        <v>101</v>
      </c>
      <c r="C66" s="319">
        <v>43322</v>
      </c>
      <c r="D66" s="317">
        <v>1172.329</v>
      </c>
      <c r="E66" s="317">
        <v>1068.7819999999999</v>
      </c>
      <c r="F66" s="317">
        <v>1028.7260000000001</v>
      </c>
      <c r="G66" s="317">
        <v>1003.41</v>
      </c>
      <c r="H66" s="317">
        <v>1009.502</v>
      </c>
      <c r="I66" s="317">
        <v>1045.6320000000001</v>
      </c>
      <c r="J66" s="317">
        <v>1147.3630000000001</v>
      </c>
      <c r="K66" s="317">
        <v>1357.904</v>
      </c>
      <c r="L66" s="317">
        <v>1487.6669999999999</v>
      </c>
      <c r="M66" s="317">
        <v>1559.056</v>
      </c>
      <c r="N66" s="317">
        <v>1584.827</v>
      </c>
      <c r="O66" s="317">
        <v>1630.875</v>
      </c>
      <c r="P66" s="317">
        <v>1662.0350000000001</v>
      </c>
      <c r="Q66" s="317">
        <v>1658.7470000000001</v>
      </c>
      <c r="R66" s="317">
        <v>1678.9110000000001</v>
      </c>
      <c r="S66" s="317">
        <v>1639.903</v>
      </c>
      <c r="T66" s="317">
        <v>1581.0229999999999</v>
      </c>
      <c r="U66" s="317">
        <v>1535.6790000000001</v>
      </c>
      <c r="V66" s="317">
        <v>1493.5</v>
      </c>
      <c r="W66" s="317">
        <v>1494.107</v>
      </c>
      <c r="X66" s="317">
        <v>1586.27</v>
      </c>
      <c r="Y66" s="317">
        <v>1569.8510000000001</v>
      </c>
      <c r="Z66" s="317">
        <v>1431.14</v>
      </c>
      <c r="AA66" s="317">
        <v>1308.9449999999999</v>
      </c>
      <c r="AB66" s="318">
        <f t="shared" si="4"/>
        <v>33736.184000000001</v>
      </c>
    </row>
    <row r="67" spans="1:28" ht="18" customHeight="1" x14ac:dyDescent="0.25">
      <c r="B67" s="314" t="s">
        <v>102</v>
      </c>
      <c r="C67" s="319">
        <v>43371</v>
      </c>
      <c r="D67" s="317">
        <v>1114.614</v>
      </c>
      <c r="E67" s="317">
        <v>1035.2370000000001</v>
      </c>
      <c r="F67" s="317">
        <v>1002.326</v>
      </c>
      <c r="G67" s="317">
        <v>987.32899999999995</v>
      </c>
      <c r="H67" s="317">
        <v>1006.9059999999999</v>
      </c>
      <c r="I67" s="317">
        <v>1079.221</v>
      </c>
      <c r="J67" s="317">
        <v>1263.404</v>
      </c>
      <c r="K67" s="317">
        <v>1475.3150000000001</v>
      </c>
      <c r="L67" s="317">
        <v>1557.617</v>
      </c>
      <c r="M67" s="317">
        <v>1557.827</v>
      </c>
      <c r="N67" s="317">
        <v>1525.7860000000001</v>
      </c>
      <c r="O67" s="317">
        <v>1516.7249999999999</v>
      </c>
      <c r="P67" s="317">
        <v>1491.4960000000001</v>
      </c>
      <c r="Q67" s="317">
        <v>1466.4269999999999</v>
      </c>
      <c r="R67" s="317">
        <v>1498.1010000000001</v>
      </c>
      <c r="S67" s="317">
        <v>1488.3530000000001</v>
      </c>
      <c r="T67" s="317">
        <v>1446.876</v>
      </c>
      <c r="U67" s="317">
        <v>1427.107</v>
      </c>
      <c r="V67" s="317">
        <v>1491.4480000000001</v>
      </c>
      <c r="W67" s="317">
        <v>1658.413</v>
      </c>
      <c r="X67" s="317">
        <v>1606.511</v>
      </c>
      <c r="Y67" s="317">
        <v>1510.616</v>
      </c>
      <c r="Z67" s="317">
        <v>1369.9</v>
      </c>
      <c r="AA67" s="317">
        <v>1240.7729999999999</v>
      </c>
      <c r="AB67" s="318">
        <f t="shared" si="4"/>
        <v>32818.328000000001</v>
      </c>
    </row>
    <row r="68" spans="1:28" ht="18" customHeight="1" x14ac:dyDescent="0.25">
      <c r="B68" s="314" t="s">
        <v>103</v>
      </c>
      <c r="C68" s="319">
        <v>43397</v>
      </c>
      <c r="D68" s="317">
        <v>1136.2570000000001</v>
      </c>
      <c r="E68" s="317">
        <v>1062.1410000000001</v>
      </c>
      <c r="F68" s="317">
        <v>1018.439</v>
      </c>
      <c r="G68" s="317">
        <v>1000.061</v>
      </c>
      <c r="H68" s="317">
        <v>1021.439</v>
      </c>
      <c r="I68" s="317">
        <v>1094.25</v>
      </c>
      <c r="J68" s="317">
        <v>1299.271</v>
      </c>
      <c r="K68" s="317">
        <v>1499.17</v>
      </c>
      <c r="L68" s="317">
        <v>1591.6089999999999</v>
      </c>
      <c r="M68" s="317">
        <v>1610.6030000000001</v>
      </c>
      <c r="N68" s="317">
        <v>1592.6980000000001</v>
      </c>
      <c r="O68" s="317">
        <v>1588.617</v>
      </c>
      <c r="P68" s="317">
        <v>1574.2950000000001</v>
      </c>
      <c r="Q68" s="317">
        <v>1550.7090000000001</v>
      </c>
      <c r="R68" s="317">
        <v>1572.56</v>
      </c>
      <c r="S68" s="317">
        <v>1554.873</v>
      </c>
      <c r="T68" s="317">
        <v>1542.0540000000001</v>
      </c>
      <c r="U68" s="317">
        <v>1591.306</v>
      </c>
      <c r="V68" s="317">
        <v>1719.67</v>
      </c>
      <c r="W68" s="317">
        <v>1724.8720000000001</v>
      </c>
      <c r="X68" s="317">
        <v>1667.893</v>
      </c>
      <c r="Y68" s="317">
        <v>1567.396</v>
      </c>
      <c r="Z68" s="317">
        <v>1415.2670000000001</v>
      </c>
      <c r="AA68" s="317">
        <v>1279.278</v>
      </c>
      <c r="AB68" s="318">
        <f t="shared" si="4"/>
        <v>34274.728000000003</v>
      </c>
    </row>
    <row r="69" spans="1:28" ht="18" customHeight="1" x14ac:dyDescent="0.25">
      <c r="B69" s="314" t="s">
        <v>104</v>
      </c>
      <c r="C69" s="319">
        <v>43434</v>
      </c>
      <c r="D69" s="317">
        <v>1270.2429999999999</v>
      </c>
      <c r="E69" s="317">
        <v>1168.3630000000001</v>
      </c>
      <c r="F69" s="317">
        <v>1123.22</v>
      </c>
      <c r="G69" s="317">
        <v>1105.5809999999999</v>
      </c>
      <c r="H69" s="317">
        <v>1126.3040000000001</v>
      </c>
      <c r="I69" s="317">
        <v>1225.4000000000001</v>
      </c>
      <c r="J69" s="317">
        <v>1433.846</v>
      </c>
      <c r="K69" s="317">
        <v>1629.3520000000001</v>
      </c>
      <c r="L69" s="317">
        <v>1743.7429999999999</v>
      </c>
      <c r="M69" s="317">
        <v>1781.788</v>
      </c>
      <c r="N69" s="317">
        <v>1764.654</v>
      </c>
      <c r="O69" s="317">
        <v>1760.27</v>
      </c>
      <c r="P69" s="317">
        <v>1729.1869999999999</v>
      </c>
      <c r="Q69" s="317">
        <v>1775.5429999999999</v>
      </c>
      <c r="R69" s="317">
        <v>1772.856</v>
      </c>
      <c r="S69" s="317">
        <v>1773.665</v>
      </c>
      <c r="T69" s="317">
        <v>1852.607</v>
      </c>
      <c r="U69" s="317">
        <v>1877.8720000000001</v>
      </c>
      <c r="V69" s="317">
        <v>1830.8710000000001</v>
      </c>
      <c r="W69" s="317">
        <v>1787.4159999999999</v>
      </c>
      <c r="X69" s="317">
        <v>1736.3389999999999</v>
      </c>
      <c r="Y69" s="317">
        <v>1657.55</v>
      </c>
      <c r="Z69" s="317">
        <v>1559.78</v>
      </c>
      <c r="AA69" s="317">
        <v>1420.393</v>
      </c>
      <c r="AB69" s="318">
        <f t="shared" si="4"/>
        <v>37906.843000000008</v>
      </c>
    </row>
    <row r="70" spans="1:28" ht="18" customHeight="1" thickBot="1" x14ac:dyDescent="0.3">
      <c r="B70" s="321" t="s">
        <v>105</v>
      </c>
      <c r="C70" s="322">
        <v>43454</v>
      </c>
      <c r="D70" s="323">
        <v>1352.462</v>
      </c>
      <c r="E70" s="323">
        <v>1258.934</v>
      </c>
      <c r="F70" s="323">
        <v>1216.097</v>
      </c>
      <c r="G70" s="323">
        <v>1191.7249999999999</v>
      </c>
      <c r="H70" s="323">
        <v>1207.4110000000001</v>
      </c>
      <c r="I70" s="323">
        <v>1307.3019999999999</v>
      </c>
      <c r="J70" s="323">
        <v>1522.424</v>
      </c>
      <c r="K70" s="323">
        <v>1742.327</v>
      </c>
      <c r="L70" s="323">
        <v>1875.528</v>
      </c>
      <c r="M70" s="323">
        <v>1927.203</v>
      </c>
      <c r="N70" s="323">
        <v>1909.46</v>
      </c>
      <c r="O70" s="323">
        <v>1885.316</v>
      </c>
      <c r="P70" s="323">
        <v>1850.942</v>
      </c>
      <c r="Q70" s="323">
        <v>1897.057</v>
      </c>
      <c r="R70" s="323">
        <v>1899.617</v>
      </c>
      <c r="S70" s="323">
        <v>1879.44</v>
      </c>
      <c r="T70" s="323">
        <v>1957.135</v>
      </c>
      <c r="U70" s="323">
        <v>1988.3630000000001</v>
      </c>
      <c r="V70" s="323">
        <v>1940.6320000000001</v>
      </c>
      <c r="W70" s="323">
        <v>1905.865</v>
      </c>
      <c r="X70" s="323">
        <v>1858.135</v>
      </c>
      <c r="Y70" s="323">
        <v>1784.0650000000001</v>
      </c>
      <c r="Z70" s="323">
        <v>1686.0940000000001</v>
      </c>
      <c r="AA70" s="323">
        <v>1513.817</v>
      </c>
      <c r="AB70" s="324">
        <f t="shared" si="4"/>
        <v>40557.351000000002</v>
      </c>
    </row>
    <row r="71" spans="1:28" ht="9.9499999999999993" customHeight="1" x14ac:dyDescent="0.2"/>
    <row r="72" spans="1:28" ht="9.9499999999999993" customHeight="1" x14ac:dyDescent="0.2">
      <c r="U72" s="305" t="s">
        <v>1</v>
      </c>
    </row>
    <row r="73" spans="1:28" ht="9.9499999999999993" customHeight="1" x14ac:dyDescent="0.2"/>
    <row r="74" spans="1:28" ht="18" customHeight="1" x14ac:dyDescent="0.25">
      <c r="A74" s="306"/>
      <c r="B74" s="307" t="s">
        <v>166</v>
      </c>
      <c r="C74" s="308"/>
    </row>
    <row r="75" spans="1:28" ht="18" customHeight="1" thickBot="1" x14ac:dyDescent="0.3">
      <c r="A75" s="306"/>
      <c r="B75" s="167"/>
      <c r="C75" s="308"/>
      <c r="AB75" s="309" t="s">
        <v>93</v>
      </c>
    </row>
    <row r="76" spans="1:28" ht="18" customHeight="1" x14ac:dyDescent="0.25">
      <c r="B76" s="310"/>
      <c r="C76" s="311"/>
      <c r="D76" s="312">
        <v>1</v>
      </c>
      <c r="E76" s="312">
        <v>2</v>
      </c>
      <c r="F76" s="312">
        <v>3</v>
      </c>
      <c r="G76" s="312">
        <v>4</v>
      </c>
      <c r="H76" s="312">
        <v>5</v>
      </c>
      <c r="I76" s="312">
        <v>6</v>
      </c>
      <c r="J76" s="312">
        <v>7</v>
      </c>
      <c r="K76" s="312">
        <v>8</v>
      </c>
      <c r="L76" s="312">
        <v>9</v>
      </c>
      <c r="M76" s="312">
        <v>10</v>
      </c>
      <c r="N76" s="312">
        <v>11</v>
      </c>
      <c r="O76" s="312">
        <v>12</v>
      </c>
      <c r="P76" s="312">
        <v>13</v>
      </c>
      <c r="Q76" s="312">
        <v>14</v>
      </c>
      <c r="R76" s="312">
        <v>15</v>
      </c>
      <c r="S76" s="312">
        <v>16</v>
      </c>
      <c r="T76" s="312">
        <v>17</v>
      </c>
      <c r="U76" s="312">
        <v>18</v>
      </c>
      <c r="V76" s="312">
        <v>19</v>
      </c>
      <c r="W76" s="312">
        <v>20</v>
      </c>
      <c r="X76" s="312">
        <v>21</v>
      </c>
      <c r="Y76" s="312">
        <v>22</v>
      </c>
      <c r="Z76" s="312">
        <v>23</v>
      </c>
      <c r="AA76" s="312">
        <v>24</v>
      </c>
      <c r="AB76" s="313" t="s">
        <v>162</v>
      </c>
    </row>
    <row r="77" spans="1:28" ht="18" customHeight="1" x14ac:dyDescent="0.25">
      <c r="B77" s="314" t="s">
        <v>94</v>
      </c>
      <c r="C77" s="315">
        <v>43107</v>
      </c>
      <c r="D77" s="316">
        <v>1190.6669999999999</v>
      </c>
      <c r="E77" s="317">
        <v>1088.6389999999999</v>
      </c>
      <c r="F77" s="317">
        <v>1042.2940000000001</v>
      </c>
      <c r="G77" s="317">
        <v>1029.27</v>
      </c>
      <c r="H77" s="317">
        <v>1063.095</v>
      </c>
      <c r="I77" s="317">
        <v>1148.046</v>
      </c>
      <c r="J77" s="317">
        <v>1231.509</v>
      </c>
      <c r="K77" s="317">
        <v>1308.424</v>
      </c>
      <c r="L77" s="317">
        <v>1403.0340000000001</v>
      </c>
      <c r="M77" s="317">
        <v>1460.9469999999999</v>
      </c>
      <c r="N77" s="317">
        <v>1478.056</v>
      </c>
      <c r="O77" s="317">
        <v>1460.213</v>
      </c>
      <c r="P77" s="317">
        <v>1432.1579999999999</v>
      </c>
      <c r="Q77" s="317">
        <v>1398.0820000000001</v>
      </c>
      <c r="R77" s="317">
        <v>1360.3530000000001</v>
      </c>
      <c r="S77" s="317">
        <v>1376.337</v>
      </c>
      <c r="T77" s="317">
        <v>1498.6990000000001</v>
      </c>
      <c r="U77" s="317">
        <v>1623.9559999999999</v>
      </c>
      <c r="V77" s="317">
        <v>1601.6659999999999</v>
      </c>
      <c r="W77" s="317">
        <v>1584.2460000000001</v>
      </c>
      <c r="X77" s="317">
        <v>1548.3510000000001</v>
      </c>
      <c r="Y77" s="317">
        <v>1483.579</v>
      </c>
      <c r="Z77" s="317">
        <v>1373.2090000000001</v>
      </c>
      <c r="AA77" s="317">
        <v>1238.3440000000001</v>
      </c>
      <c r="AB77" s="318">
        <f>IF($C77="","",SUM(D77:AA77))</f>
        <v>32423.173999999995</v>
      </c>
    </row>
    <row r="78" spans="1:28" ht="18" customHeight="1" x14ac:dyDescent="0.25">
      <c r="B78" s="314" t="s">
        <v>95</v>
      </c>
      <c r="C78" s="319">
        <v>43135</v>
      </c>
      <c r="D78" s="317">
        <v>1192.846</v>
      </c>
      <c r="E78" s="317">
        <v>1104.4059999999999</v>
      </c>
      <c r="F78" s="317">
        <v>1053.5820000000001</v>
      </c>
      <c r="G78" s="317">
        <v>1029.1369999999999</v>
      </c>
      <c r="H78" s="317">
        <v>1028.059</v>
      </c>
      <c r="I78" s="317">
        <v>1058.194</v>
      </c>
      <c r="J78" s="317">
        <v>1125.7360000000001</v>
      </c>
      <c r="K78" s="317">
        <v>1248.2139999999999</v>
      </c>
      <c r="L78" s="317">
        <v>1429.588</v>
      </c>
      <c r="M78" s="317">
        <v>1555.1079999999999</v>
      </c>
      <c r="N78" s="317">
        <v>1616.546</v>
      </c>
      <c r="O78" s="317">
        <v>1614.8610000000001</v>
      </c>
      <c r="P78" s="317">
        <v>1603.634</v>
      </c>
      <c r="Q78" s="317">
        <v>1569.9649999999999</v>
      </c>
      <c r="R78" s="317">
        <v>1537.396</v>
      </c>
      <c r="S78" s="317">
        <v>1531.6179999999999</v>
      </c>
      <c r="T78" s="317">
        <v>1564.9369999999999</v>
      </c>
      <c r="U78" s="317">
        <v>1707.694</v>
      </c>
      <c r="V78" s="317">
        <v>1743.482</v>
      </c>
      <c r="W78" s="317">
        <v>1730.2159999999999</v>
      </c>
      <c r="X78" s="317">
        <v>1687.941</v>
      </c>
      <c r="Y78" s="317">
        <v>1603.471</v>
      </c>
      <c r="Z78" s="317">
        <v>1453.7950000000001</v>
      </c>
      <c r="AA78" s="317">
        <v>1295.066</v>
      </c>
      <c r="AB78" s="318">
        <f t="shared" ref="AB78:AB88" si="5">IF($C78="","",SUM(D78:AA78))</f>
        <v>34085.491999999998</v>
      </c>
    </row>
    <row r="79" spans="1:28" ht="18" customHeight="1" x14ac:dyDescent="0.25">
      <c r="B79" s="314" t="s">
        <v>96</v>
      </c>
      <c r="C79" s="319">
        <v>43170</v>
      </c>
      <c r="D79" s="317">
        <v>1184.1120000000001</v>
      </c>
      <c r="E79" s="317">
        <v>1099.9090000000001</v>
      </c>
      <c r="F79" s="325">
        <v>0</v>
      </c>
      <c r="G79" s="320">
        <v>1024.181</v>
      </c>
      <c r="H79" s="320">
        <v>1026.44</v>
      </c>
      <c r="I79" s="320">
        <v>1065.626</v>
      </c>
      <c r="J79" s="317">
        <v>1117.546</v>
      </c>
      <c r="K79" s="317">
        <v>1267.569</v>
      </c>
      <c r="L79" s="317">
        <v>1425.5609999999999</v>
      </c>
      <c r="M79" s="317">
        <v>1502.404</v>
      </c>
      <c r="N79" s="317">
        <v>1504.96</v>
      </c>
      <c r="O79" s="317">
        <v>1474.8679999999999</v>
      </c>
      <c r="P79" s="317">
        <v>1432.0119999999999</v>
      </c>
      <c r="Q79" s="317">
        <v>1411.184</v>
      </c>
      <c r="R79" s="317">
        <v>1384.9549999999999</v>
      </c>
      <c r="S79" s="317">
        <v>1383.019</v>
      </c>
      <c r="T79" s="317">
        <v>1414.0119999999999</v>
      </c>
      <c r="U79" s="317">
        <v>1488.3209999999999</v>
      </c>
      <c r="V79" s="317">
        <v>1653.9079999999999</v>
      </c>
      <c r="W79" s="317">
        <v>1664.6610000000001</v>
      </c>
      <c r="X79" s="317">
        <v>1606.5509999999999</v>
      </c>
      <c r="Y79" s="317">
        <v>1502.9880000000001</v>
      </c>
      <c r="Z79" s="317">
        <v>1356.0719999999999</v>
      </c>
      <c r="AA79" s="317">
        <v>1192.7760000000001</v>
      </c>
      <c r="AB79" s="318">
        <f t="shared" si="5"/>
        <v>31183.635000000006</v>
      </c>
    </row>
    <row r="80" spans="1:28" ht="18" customHeight="1" x14ac:dyDescent="0.25">
      <c r="B80" s="314" t="s">
        <v>97</v>
      </c>
      <c r="C80" s="319">
        <v>43212</v>
      </c>
      <c r="D80" s="317">
        <v>1013.928</v>
      </c>
      <c r="E80" s="317">
        <v>975.73800000000006</v>
      </c>
      <c r="F80" s="317">
        <v>921</v>
      </c>
      <c r="G80" s="317">
        <v>915.95799999999997</v>
      </c>
      <c r="H80" s="317">
        <v>909.27099999999996</v>
      </c>
      <c r="I80" s="317">
        <v>906.50800000000004</v>
      </c>
      <c r="J80" s="317">
        <v>960.18100000000004</v>
      </c>
      <c r="K80" s="317">
        <v>1134.403</v>
      </c>
      <c r="L80" s="317">
        <v>1267.6780000000001</v>
      </c>
      <c r="M80" s="317">
        <v>1358.2249999999999</v>
      </c>
      <c r="N80" s="317">
        <v>1378.26</v>
      </c>
      <c r="O80" s="317">
        <v>1351.2460000000001</v>
      </c>
      <c r="P80" s="317">
        <v>1326.451</v>
      </c>
      <c r="Q80" s="317">
        <v>1307.855</v>
      </c>
      <c r="R80" s="317">
        <v>1276.8589999999999</v>
      </c>
      <c r="S80" s="317">
        <v>1241.646</v>
      </c>
      <c r="T80" s="317">
        <v>1244.5830000000001</v>
      </c>
      <c r="U80" s="317">
        <v>1229.576</v>
      </c>
      <c r="V80" s="317">
        <v>1231.8510000000001</v>
      </c>
      <c r="W80" s="317">
        <v>1344.9860000000001</v>
      </c>
      <c r="X80" s="317">
        <v>1520.0719999999999</v>
      </c>
      <c r="Y80" s="317">
        <v>1476.694</v>
      </c>
      <c r="Z80" s="317">
        <v>1313.414</v>
      </c>
      <c r="AA80" s="317">
        <v>1112.4259999999999</v>
      </c>
      <c r="AB80" s="318">
        <f t="shared" si="5"/>
        <v>28718.809000000001</v>
      </c>
    </row>
    <row r="81" spans="2:28" ht="18" customHeight="1" x14ac:dyDescent="0.25">
      <c r="B81" s="314" t="s">
        <v>98</v>
      </c>
      <c r="C81" s="319">
        <v>43221</v>
      </c>
      <c r="D81" s="317">
        <v>966.42700000000002</v>
      </c>
      <c r="E81" s="317">
        <v>881.61400000000003</v>
      </c>
      <c r="F81" s="317">
        <v>843.69399999999996</v>
      </c>
      <c r="G81" s="317">
        <v>821.03899999999999</v>
      </c>
      <c r="H81" s="317">
        <v>830.01199999999994</v>
      </c>
      <c r="I81" s="317">
        <v>835.46699999999998</v>
      </c>
      <c r="J81" s="317">
        <v>889.28499999999997</v>
      </c>
      <c r="K81" s="317">
        <v>1024.0319999999999</v>
      </c>
      <c r="L81" s="317">
        <v>1135.548</v>
      </c>
      <c r="M81" s="317">
        <v>1186.6179999999999</v>
      </c>
      <c r="N81" s="317">
        <v>1174.482</v>
      </c>
      <c r="O81" s="317">
        <v>1130.328</v>
      </c>
      <c r="P81" s="317">
        <v>1085.0509999999999</v>
      </c>
      <c r="Q81" s="317">
        <v>1046.1479999999999</v>
      </c>
      <c r="R81" s="317">
        <v>1035.704</v>
      </c>
      <c r="S81" s="317">
        <v>1012.7859999999999</v>
      </c>
      <c r="T81" s="317">
        <v>990.09199999999998</v>
      </c>
      <c r="U81" s="317">
        <v>980.85699999999997</v>
      </c>
      <c r="V81" s="317">
        <v>999.85199999999998</v>
      </c>
      <c r="W81" s="317">
        <v>1082.3040000000001</v>
      </c>
      <c r="X81" s="317">
        <v>1253.771</v>
      </c>
      <c r="Y81" s="317">
        <v>1242.9680000000001</v>
      </c>
      <c r="Z81" s="317">
        <v>1125.9059999999999</v>
      </c>
      <c r="AA81" s="317">
        <v>1002.088</v>
      </c>
      <c r="AB81" s="318">
        <f t="shared" si="5"/>
        <v>24576.072999999997</v>
      </c>
    </row>
    <row r="82" spans="2:28" ht="18" customHeight="1" x14ac:dyDescent="0.25">
      <c r="B82" s="314" t="s">
        <v>99</v>
      </c>
      <c r="C82" s="319">
        <v>43268</v>
      </c>
      <c r="D82" s="317">
        <v>1010.674</v>
      </c>
      <c r="E82" s="317">
        <v>920.67100000000005</v>
      </c>
      <c r="F82" s="317">
        <v>884.58100000000002</v>
      </c>
      <c r="G82" s="317">
        <v>869.87900000000002</v>
      </c>
      <c r="H82" s="317">
        <v>865.40099999999995</v>
      </c>
      <c r="I82" s="317">
        <v>852.90599999999995</v>
      </c>
      <c r="J82" s="317">
        <v>893.90099999999995</v>
      </c>
      <c r="K82" s="317">
        <v>1024.4190000000001</v>
      </c>
      <c r="L82" s="317">
        <v>1167.5519999999999</v>
      </c>
      <c r="M82" s="317">
        <v>1265.6579999999999</v>
      </c>
      <c r="N82" s="317">
        <v>1303.2950000000001</v>
      </c>
      <c r="O82" s="317">
        <v>1303.816</v>
      </c>
      <c r="P82" s="317">
        <v>1288.288</v>
      </c>
      <c r="Q82" s="317">
        <v>1272.377</v>
      </c>
      <c r="R82" s="317">
        <v>1233.7049999999999</v>
      </c>
      <c r="S82" s="317">
        <v>1219.914</v>
      </c>
      <c r="T82" s="317">
        <v>1201.8520000000001</v>
      </c>
      <c r="U82" s="317">
        <v>1193.905</v>
      </c>
      <c r="V82" s="317">
        <v>1180.6479999999999</v>
      </c>
      <c r="W82" s="317">
        <v>1208.771</v>
      </c>
      <c r="X82" s="317">
        <v>1280.402</v>
      </c>
      <c r="Y82" s="317">
        <v>1335.5450000000001</v>
      </c>
      <c r="Z82" s="317">
        <v>1239.2909999999999</v>
      </c>
      <c r="AA82" s="317">
        <v>1094.894</v>
      </c>
      <c r="AB82" s="318">
        <f t="shared" si="5"/>
        <v>27112.344999999998</v>
      </c>
    </row>
    <row r="83" spans="2:28" ht="18" customHeight="1" x14ac:dyDescent="0.25">
      <c r="B83" s="314" t="s">
        <v>100</v>
      </c>
      <c r="C83" s="319">
        <v>43282</v>
      </c>
      <c r="D83" s="317">
        <v>1086.8989999999999</v>
      </c>
      <c r="E83" s="317">
        <v>996.61800000000005</v>
      </c>
      <c r="F83" s="317">
        <v>958.48199999999997</v>
      </c>
      <c r="G83" s="317">
        <v>930.35400000000004</v>
      </c>
      <c r="H83" s="317">
        <v>927.24</v>
      </c>
      <c r="I83" s="317">
        <v>914.62199999999996</v>
      </c>
      <c r="J83" s="317">
        <v>951.779</v>
      </c>
      <c r="K83" s="317">
        <v>1078.4259999999999</v>
      </c>
      <c r="L83" s="317">
        <v>1218.925</v>
      </c>
      <c r="M83" s="317">
        <v>1331.175</v>
      </c>
      <c r="N83" s="317">
        <v>1371.662</v>
      </c>
      <c r="O83" s="317">
        <v>1376.2149999999999</v>
      </c>
      <c r="P83" s="317">
        <v>1373.7750000000001</v>
      </c>
      <c r="Q83" s="317">
        <v>1345.251</v>
      </c>
      <c r="R83" s="317">
        <v>1314.2729999999999</v>
      </c>
      <c r="S83" s="317">
        <v>1289.3779999999999</v>
      </c>
      <c r="T83" s="317">
        <v>1278.5250000000001</v>
      </c>
      <c r="U83" s="317">
        <v>1265.153</v>
      </c>
      <c r="V83" s="317">
        <v>1266.953</v>
      </c>
      <c r="W83" s="317">
        <v>1301.759</v>
      </c>
      <c r="X83" s="317">
        <v>1353.098</v>
      </c>
      <c r="Y83" s="317">
        <v>1390.932</v>
      </c>
      <c r="Z83" s="317">
        <v>1281.018</v>
      </c>
      <c r="AA83" s="317">
        <v>1179.2429999999999</v>
      </c>
      <c r="AB83" s="318">
        <f t="shared" si="5"/>
        <v>28781.754999999997</v>
      </c>
    </row>
    <row r="84" spans="2:28" ht="18" customHeight="1" x14ac:dyDescent="0.25">
      <c r="B84" s="314" t="s">
        <v>101</v>
      </c>
      <c r="C84" s="319">
        <v>43338</v>
      </c>
      <c r="D84" s="317">
        <v>1044.8499999999999</v>
      </c>
      <c r="E84" s="317">
        <v>970.54600000000005</v>
      </c>
      <c r="F84" s="317">
        <v>933.88099999999997</v>
      </c>
      <c r="G84" s="317">
        <v>913.68899999999996</v>
      </c>
      <c r="H84" s="317">
        <v>918.81399999999996</v>
      </c>
      <c r="I84" s="317">
        <v>924.32799999999997</v>
      </c>
      <c r="J84" s="317">
        <v>940.41399999999999</v>
      </c>
      <c r="K84" s="317">
        <v>1058.288</v>
      </c>
      <c r="L84" s="317">
        <v>1186.3320000000001</v>
      </c>
      <c r="M84" s="317">
        <v>1291.0239999999999</v>
      </c>
      <c r="N84" s="317">
        <v>1342.1020000000001</v>
      </c>
      <c r="O84" s="317">
        <v>1351.0519999999999</v>
      </c>
      <c r="P84" s="317">
        <v>1351.1020000000001</v>
      </c>
      <c r="Q84" s="317">
        <v>1331.6780000000001</v>
      </c>
      <c r="R84" s="317">
        <v>1298.3720000000001</v>
      </c>
      <c r="S84" s="317">
        <v>1281.634</v>
      </c>
      <c r="T84" s="317">
        <v>1266.2950000000001</v>
      </c>
      <c r="U84" s="317">
        <v>1257.0239999999999</v>
      </c>
      <c r="V84" s="317">
        <v>1269.049</v>
      </c>
      <c r="W84" s="317">
        <v>1328.232</v>
      </c>
      <c r="X84" s="317">
        <v>1361.424</v>
      </c>
      <c r="Y84" s="317">
        <v>1286.412</v>
      </c>
      <c r="Z84" s="317">
        <v>1165.9259999999999</v>
      </c>
      <c r="AA84" s="317">
        <v>1042.3209999999999</v>
      </c>
      <c r="AB84" s="318">
        <f t="shared" si="5"/>
        <v>28114.788999999997</v>
      </c>
    </row>
    <row r="85" spans="2:28" ht="18" customHeight="1" x14ac:dyDescent="0.25">
      <c r="B85" s="314" t="s">
        <v>102</v>
      </c>
      <c r="C85" s="319">
        <v>43359</v>
      </c>
      <c r="D85" s="317">
        <v>1037.18</v>
      </c>
      <c r="E85" s="317">
        <v>979.279</v>
      </c>
      <c r="F85" s="317">
        <v>938.99599999999998</v>
      </c>
      <c r="G85" s="317">
        <v>919.173</v>
      </c>
      <c r="H85" s="317">
        <v>920.58600000000001</v>
      </c>
      <c r="I85" s="317">
        <v>940.34</v>
      </c>
      <c r="J85" s="317">
        <v>959.45799999999997</v>
      </c>
      <c r="K85" s="317">
        <v>1091.6110000000001</v>
      </c>
      <c r="L85" s="317">
        <v>1240.7719999999999</v>
      </c>
      <c r="M85" s="317">
        <v>1326.335</v>
      </c>
      <c r="N85" s="317">
        <v>1363.873</v>
      </c>
      <c r="O85" s="317">
        <v>1359.405</v>
      </c>
      <c r="P85" s="317">
        <v>1346.5550000000001</v>
      </c>
      <c r="Q85" s="317">
        <v>1325.5250000000001</v>
      </c>
      <c r="R85" s="317">
        <v>1297.6869999999999</v>
      </c>
      <c r="S85" s="317">
        <v>1275.8030000000001</v>
      </c>
      <c r="T85" s="317">
        <v>1262.3030000000001</v>
      </c>
      <c r="U85" s="317">
        <v>1255.7619999999999</v>
      </c>
      <c r="V85" s="317">
        <v>1276.9090000000001</v>
      </c>
      <c r="W85" s="317">
        <v>1458.99</v>
      </c>
      <c r="X85" s="317">
        <v>1479.5250000000001</v>
      </c>
      <c r="Y85" s="317">
        <v>1378.3530000000001</v>
      </c>
      <c r="Z85" s="317">
        <v>1227.8030000000001</v>
      </c>
      <c r="AA85" s="317">
        <v>1091.1559999999999</v>
      </c>
      <c r="AB85" s="318">
        <f t="shared" si="5"/>
        <v>28753.379000000001</v>
      </c>
    </row>
    <row r="86" spans="2:28" ht="18" customHeight="1" x14ac:dyDescent="0.25">
      <c r="B86" s="314" t="s">
        <v>103</v>
      </c>
      <c r="C86" s="319">
        <v>43387</v>
      </c>
      <c r="D86" s="317">
        <v>1097.325</v>
      </c>
      <c r="E86" s="317">
        <v>1020.623</v>
      </c>
      <c r="F86" s="317">
        <v>979.09400000000005</v>
      </c>
      <c r="G86" s="317">
        <v>958.43</v>
      </c>
      <c r="H86" s="317">
        <v>966.27700000000004</v>
      </c>
      <c r="I86" s="317">
        <v>993.31799999999998</v>
      </c>
      <c r="J86" s="317">
        <v>1049.1769999999999</v>
      </c>
      <c r="K86" s="317">
        <v>1156.328</v>
      </c>
      <c r="L86" s="317">
        <v>1318.259</v>
      </c>
      <c r="M86" s="317">
        <v>1409.7650000000001</v>
      </c>
      <c r="N86" s="317">
        <v>1424.4929999999999</v>
      </c>
      <c r="O86" s="317">
        <v>1411.0229999999999</v>
      </c>
      <c r="P86" s="317">
        <v>1377.1130000000001</v>
      </c>
      <c r="Q86" s="317">
        <v>1347.442</v>
      </c>
      <c r="R86" s="317">
        <v>1310.3889999999999</v>
      </c>
      <c r="S86" s="317">
        <v>1296.8230000000001</v>
      </c>
      <c r="T86" s="317">
        <v>1302.326</v>
      </c>
      <c r="U86" s="317">
        <v>1336.1030000000001</v>
      </c>
      <c r="V86" s="317">
        <v>1512.0730000000001</v>
      </c>
      <c r="W86" s="317">
        <v>1591.595</v>
      </c>
      <c r="X86" s="317">
        <v>1542.5730000000001</v>
      </c>
      <c r="Y86" s="317">
        <v>1437.925</v>
      </c>
      <c r="Z86" s="317">
        <v>1294.444</v>
      </c>
      <c r="AA86" s="317">
        <v>1151.1300000000001</v>
      </c>
      <c r="AB86" s="318">
        <f t="shared" si="5"/>
        <v>30284.047999999999</v>
      </c>
    </row>
    <row r="87" spans="2:28" ht="18" customHeight="1" x14ac:dyDescent="0.25">
      <c r="B87" s="314" t="s">
        <v>104</v>
      </c>
      <c r="C87" s="319">
        <v>43408</v>
      </c>
      <c r="D87" s="317">
        <v>1079.3399999999999</v>
      </c>
      <c r="E87" s="317">
        <v>1009.591</v>
      </c>
      <c r="F87" s="317">
        <v>971.95399999999995</v>
      </c>
      <c r="G87" s="317">
        <v>951.53399999999999</v>
      </c>
      <c r="H87" s="317">
        <v>971.19</v>
      </c>
      <c r="I87" s="317">
        <v>1010.995</v>
      </c>
      <c r="J87" s="317">
        <v>1063.289</v>
      </c>
      <c r="K87" s="317">
        <v>1185.867</v>
      </c>
      <c r="L87" s="317">
        <v>1329.5429999999999</v>
      </c>
      <c r="M87" s="317">
        <v>1417.857</v>
      </c>
      <c r="N87" s="317">
        <v>1451.319</v>
      </c>
      <c r="O87" s="317">
        <v>1427.8040000000001</v>
      </c>
      <c r="P87" s="317">
        <v>1418.5989999999999</v>
      </c>
      <c r="Q87" s="317">
        <v>1399.7380000000001</v>
      </c>
      <c r="R87" s="317">
        <v>1366.7339999999999</v>
      </c>
      <c r="S87" s="317">
        <v>1385.8989999999999</v>
      </c>
      <c r="T87" s="317">
        <v>1494.0229999999999</v>
      </c>
      <c r="U87" s="317">
        <v>1623.076</v>
      </c>
      <c r="V87" s="317">
        <v>1590.711</v>
      </c>
      <c r="W87" s="317">
        <v>1552.2049999999999</v>
      </c>
      <c r="X87" s="317">
        <v>1492.5650000000001</v>
      </c>
      <c r="Y87" s="317">
        <v>1403.1120000000001</v>
      </c>
      <c r="Z87" s="317">
        <v>1263.663</v>
      </c>
      <c r="AA87" s="317">
        <v>1126.5229999999999</v>
      </c>
      <c r="AB87" s="318">
        <f t="shared" si="5"/>
        <v>30987.131000000005</v>
      </c>
    </row>
    <row r="88" spans="2:28" ht="18" customHeight="1" thickBot="1" x14ac:dyDescent="0.3">
      <c r="B88" s="321" t="s">
        <v>105</v>
      </c>
      <c r="C88" s="322">
        <v>43443</v>
      </c>
      <c r="D88" s="323">
        <v>1238.664</v>
      </c>
      <c r="E88" s="323">
        <v>1151.471</v>
      </c>
      <c r="F88" s="323">
        <v>1103.8969999999999</v>
      </c>
      <c r="G88" s="323">
        <v>1082.172</v>
      </c>
      <c r="H88" s="323">
        <v>1089.81</v>
      </c>
      <c r="I88" s="323">
        <v>1124.953</v>
      </c>
      <c r="J88" s="323">
        <v>1201.8309999999999</v>
      </c>
      <c r="K88" s="323">
        <v>1325.384</v>
      </c>
      <c r="L88" s="323">
        <v>1484.171</v>
      </c>
      <c r="M88" s="323">
        <v>1590.268</v>
      </c>
      <c r="N88" s="323">
        <v>1618.1189999999999</v>
      </c>
      <c r="O88" s="323">
        <v>1613.4459999999999</v>
      </c>
      <c r="P88" s="323">
        <v>1587.2460000000001</v>
      </c>
      <c r="Q88" s="323">
        <v>1559.0060000000001</v>
      </c>
      <c r="R88" s="323">
        <v>1548.5740000000001</v>
      </c>
      <c r="S88" s="323">
        <v>1599.4870000000001</v>
      </c>
      <c r="T88" s="323">
        <v>1728.1690000000001</v>
      </c>
      <c r="U88" s="323">
        <v>1764.9639999999999</v>
      </c>
      <c r="V88" s="323">
        <v>1725.6769999999999</v>
      </c>
      <c r="W88" s="323">
        <v>1695.0039999999999</v>
      </c>
      <c r="X88" s="323">
        <v>1657.126</v>
      </c>
      <c r="Y88" s="323">
        <v>1584.771</v>
      </c>
      <c r="Z88" s="323">
        <v>1454.953</v>
      </c>
      <c r="AA88" s="323">
        <v>1300.6510000000001</v>
      </c>
      <c r="AB88" s="324">
        <f t="shared" si="5"/>
        <v>34829.814000000006</v>
      </c>
    </row>
    <row r="90" spans="2:28" x14ac:dyDescent="0.2">
      <c r="C90" s="326">
        <v>0</v>
      </c>
      <c r="D90" s="326">
        <f>1+C90</f>
        <v>1</v>
      </c>
      <c r="E90" s="326">
        <f t="shared" ref="E90:AB90" si="6">1+D90</f>
        <v>2</v>
      </c>
      <c r="F90" s="326">
        <f t="shared" si="6"/>
        <v>3</v>
      </c>
      <c r="G90" s="326">
        <f t="shared" si="6"/>
        <v>4</v>
      </c>
      <c r="H90" s="326">
        <f t="shared" si="6"/>
        <v>5</v>
      </c>
      <c r="I90" s="326">
        <f t="shared" si="6"/>
        <v>6</v>
      </c>
      <c r="J90" s="326">
        <f t="shared" si="6"/>
        <v>7</v>
      </c>
      <c r="K90" s="326">
        <f t="shared" si="6"/>
        <v>8</v>
      </c>
      <c r="L90" s="326">
        <f t="shared" si="6"/>
        <v>9</v>
      </c>
      <c r="M90" s="326">
        <f t="shared" si="6"/>
        <v>10</v>
      </c>
      <c r="N90" s="326">
        <f t="shared" si="6"/>
        <v>11</v>
      </c>
      <c r="O90" s="326">
        <f t="shared" si="6"/>
        <v>12</v>
      </c>
      <c r="P90" s="326">
        <f t="shared" si="6"/>
        <v>13</v>
      </c>
      <c r="Q90" s="326">
        <f t="shared" si="6"/>
        <v>14</v>
      </c>
      <c r="R90" s="326">
        <f t="shared" si="6"/>
        <v>15</v>
      </c>
      <c r="S90" s="326">
        <f t="shared" si="6"/>
        <v>16</v>
      </c>
      <c r="T90" s="326">
        <f t="shared" si="6"/>
        <v>17</v>
      </c>
      <c r="U90" s="326">
        <f t="shared" si="6"/>
        <v>18</v>
      </c>
      <c r="V90" s="326">
        <f t="shared" si="6"/>
        <v>19</v>
      </c>
      <c r="W90" s="326">
        <f t="shared" si="6"/>
        <v>20</v>
      </c>
      <c r="X90" s="326">
        <f t="shared" si="6"/>
        <v>21</v>
      </c>
      <c r="Y90" s="326">
        <f t="shared" si="6"/>
        <v>22</v>
      </c>
      <c r="Z90" s="326">
        <f t="shared" si="6"/>
        <v>23</v>
      </c>
      <c r="AA90" s="326">
        <f t="shared" si="6"/>
        <v>24</v>
      </c>
      <c r="AB90" s="326">
        <f t="shared" si="6"/>
        <v>25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transitionEntry="1">
    <tabColor theme="9" tint="0.39997558519241921"/>
  </sheetPr>
  <dimension ref="A1:S53"/>
  <sheetViews>
    <sheetView showGridLines="0" zoomScale="75" zoomScaleNormal="76" zoomScaleSheetLayoutView="50" workbookViewId="0">
      <selection activeCell="T15" sqref="T15"/>
    </sheetView>
  </sheetViews>
  <sheetFormatPr defaultColWidth="14.28515625" defaultRowHeight="15.75" x14ac:dyDescent="0.25"/>
  <cols>
    <col min="1" max="1" width="6.42578125" style="181" customWidth="1"/>
    <col min="2" max="2" width="5.42578125" style="181" customWidth="1"/>
    <col min="3" max="3" width="41.85546875" style="181" customWidth="1"/>
    <col min="4" max="15" width="15.5703125" style="181" customWidth="1"/>
    <col min="16" max="17" width="16.140625" style="181" customWidth="1"/>
    <col min="18" max="255" width="14.28515625" style="181"/>
    <col min="256" max="256" width="6.42578125" style="181" customWidth="1"/>
    <col min="257" max="257" width="5.42578125" style="181" customWidth="1"/>
    <col min="258" max="258" width="41.85546875" style="181" customWidth="1"/>
    <col min="259" max="270" width="15.5703125" style="181" customWidth="1"/>
    <col min="271" max="271" width="16.140625" style="181" customWidth="1"/>
    <col min="272" max="511" width="14.28515625" style="181"/>
    <col min="512" max="512" width="6.42578125" style="181" customWidth="1"/>
    <col min="513" max="513" width="5.42578125" style="181" customWidth="1"/>
    <col min="514" max="514" width="41.85546875" style="181" customWidth="1"/>
    <col min="515" max="526" width="15.5703125" style="181" customWidth="1"/>
    <col min="527" max="527" width="16.140625" style="181" customWidth="1"/>
    <col min="528" max="767" width="14.28515625" style="181"/>
    <col min="768" max="768" width="6.42578125" style="181" customWidth="1"/>
    <col min="769" max="769" width="5.42578125" style="181" customWidth="1"/>
    <col min="770" max="770" width="41.85546875" style="181" customWidth="1"/>
    <col min="771" max="782" width="15.5703125" style="181" customWidth="1"/>
    <col min="783" max="783" width="16.140625" style="181" customWidth="1"/>
    <col min="784" max="1023" width="14.28515625" style="181"/>
    <col min="1024" max="1024" width="6.42578125" style="181" customWidth="1"/>
    <col min="1025" max="1025" width="5.42578125" style="181" customWidth="1"/>
    <col min="1026" max="1026" width="41.85546875" style="181" customWidth="1"/>
    <col min="1027" max="1038" width="15.5703125" style="181" customWidth="1"/>
    <col min="1039" max="1039" width="16.140625" style="181" customWidth="1"/>
    <col min="1040" max="1279" width="14.28515625" style="181"/>
    <col min="1280" max="1280" width="6.42578125" style="181" customWidth="1"/>
    <col min="1281" max="1281" width="5.42578125" style="181" customWidth="1"/>
    <col min="1282" max="1282" width="41.85546875" style="181" customWidth="1"/>
    <col min="1283" max="1294" width="15.5703125" style="181" customWidth="1"/>
    <col min="1295" max="1295" width="16.140625" style="181" customWidth="1"/>
    <col min="1296" max="1535" width="14.28515625" style="181"/>
    <col min="1536" max="1536" width="6.42578125" style="181" customWidth="1"/>
    <col min="1537" max="1537" width="5.42578125" style="181" customWidth="1"/>
    <col min="1538" max="1538" width="41.85546875" style="181" customWidth="1"/>
    <col min="1539" max="1550" width="15.5703125" style="181" customWidth="1"/>
    <col min="1551" max="1551" width="16.140625" style="181" customWidth="1"/>
    <col min="1552" max="1791" width="14.28515625" style="181"/>
    <col min="1792" max="1792" width="6.42578125" style="181" customWidth="1"/>
    <col min="1793" max="1793" width="5.42578125" style="181" customWidth="1"/>
    <col min="1794" max="1794" width="41.85546875" style="181" customWidth="1"/>
    <col min="1795" max="1806" width="15.5703125" style="181" customWidth="1"/>
    <col min="1807" max="1807" width="16.140625" style="181" customWidth="1"/>
    <col min="1808" max="2047" width="14.28515625" style="181"/>
    <col min="2048" max="2048" width="6.42578125" style="181" customWidth="1"/>
    <col min="2049" max="2049" width="5.42578125" style="181" customWidth="1"/>
    <col min="2050" max="2050" width="41.85546875" style="181" customWidth="1"/>
    <col min="2051" max="2062" width="15.5703125" style="181" customWidth="1"/>
    <col min="2063" max="2063" width="16.140625" style="181" customWidth="1"/>
    <col min="2064" max="2303" width="14.28515625" style="181"/>
    <col min="2304" max="2304" width="6.42578125" style="181" customWidth="1"/>
    <col min="2305" max="2305" width="5.42578125" style="181" customWidth="1"/>
    <col min="2306" max="2306" width="41.85546875" style="181" customWidth="1"/>
    <col min="2307" max="2318" width="15.5703125" style="181" customWidth="1"/>
    <col min="2319" max="2319" width="16.140625" style="181" customWidth="1"/>
    <col min="2320" max="2559" width="14.28515625" style="181"/>
    <col min="2560" max="2560" width="6.42578125" style="181" customWidth="1"/>
    <col min="2561" max="2561" width="5.42578125" style="181" customWidth="1"/>
    <col min="2562" max="2562" width="41.85546875" style="181" customWidth="1"/>
    <col min="2563" max="2574" width="15.5703125" style="181" customWidth="1"/>
    <col min="2575" max="2575" width="16.140625" style="181" customWidth="1"/>
    <col min="2576" max="2815" width="14.28515625" style="181"/>
    <col min="2816" max="2816" width="6.42578125" style="181" customWidth="1"/>
    <col min="2817" max="2817" width="5.42578125" style="181" customWidth="1"/>
    <col min="2818" max="2818" width="41.85546875" style="181" customWidth="1"/>
    <col min="2819" max="2830" width="15.5703125" style="181" customWidth="1"/>
    <col min="2831" max="2831" width="16.140625" style="181" customWidth="1"/>
    <col min="2832" max="3071" width="14.28515625" style="181"/>
    <col min="3072" max="3072" width="6.42578125" style="181" customWidth="1"/>
    <col min="3073" max="3073" width="5.42578125" style="181" customWidth="1"/>
    <col min="3074" max="3074" width="41.85546875" style="181" customWidth="1"/>
    <col min="3075" max="3086" width="15.5703125" style="181" customWidth="1"/>
    <col min="3087" max="3087" width="16.140625" style="181" customWidth="1"/>
    <col min="3088" max="3327" width="14.28515625" style="181"/>
    <col min="3328" max="3328" width="6.42578125" style="181" customWidth="1"/>
    <col min="3329" max="3329" width="5.42578125" style="181" customWidth="1"/>
    <col min="3330" max="3330" width="41.85546875" style="181" customWidth="1"/>
    <col min="3331" max="3342" width="15.5703125" style="181" customWidth="1"/>
    <col min="3343" max="3343" width="16.140625" style="181" customWidth="1"/>
    <col min="3344" max="3583" width="14.28515625" style="181"/>
    <col min="3584" max="3584" width="6.42578125" style="181" customWidth="1"/>
    <col min="3585" max="3585" width="5.42578125" style="181" customWidth="1"/>
    <col min="3586" max="3586" width="41.85546875" style="181" customWidth="1"/>
    <col min="3587" max="3598" width="15.5703125" style="181" customWidth="1"/>
    <col min="3599" max="3599" width="16.140625" style="181" customWidth="1"/>
    <col min="3600" max="3839" width="14.28515625" style="181"/>
    <col min="3840" max="3840" width="6.42578125" style="181" customWidth="1"/>
    <col min="3841" max="3841" width="5.42578125" style="181" customWidth="1"/>
    <col min="3842" max="3842" width="41.85546875" style="181" customWidth="1"/>
    <col min="3843" max="3854" width="15.5703125" style="181" customWidth="1"/>
    <col min="3855" max="3855" width="16.140625" style="181" customWidth="1"/>
    <col min="3856" max="4095" width="14.28515625" style="181"/>
    <col min="4096" max="4096" width="6.42578125" style="181" customWidth="1"/>
    <col min="4097" max="4097" width="5.42578125" style="181" customWidth="1"/>
    <col min="4098" max="4098" width="41.85546875" style="181" customWidth="1"/>
    <col min="4099" max="4110" width="15.5703125" style="181" customWidth="1"/>
    <col min="4111" max="4111" width="16.140625" style="181" customWidth="1"/>
    <col min="4112" max="4351" width="14.28515625" style="181"/>
    <col min="4352" max="4352" width="6.42578125" style="181" customWidth="1"/>
    <col min="4353" max="4353" width="5.42578125" style="181" customWidth="1"/>
    <col min="4354" max="4354" width="41.85546875" style="181" customWidth="1"/>
    <col min="4355" max="4366" width="15.5703125" style="181" customWidth="1"/>
    <col min="4367" max="4367" width="16.140625" style="181" customWidth="1"/>
    <col min="4368" max="4607" width="14.28515625" style="181"/>
    <col min="4608" max="4608" width="6.42578125" style="181" customWidth="1"/>
    <col min="4609" max="4609" width="5.42578125" style="181" customWidth="1"/>
    <col min="4610" max="4610" width="41.85546875" style="181" customWidth="1"/>
    <col min="4611" max="4622" width="15.5703125" style="181" customWidth="1"/>
    <col min="4623" max="4623" width="16.140625" style="181" customWidth="1"/>
    <col min="4624" max="4863" width="14.28515625" style="181"/>
    <col min="4864" max="4864" width="6.42578125" style="181" customWidth="1"/>
    <col min="4865" max="4865" width="5.42578125" style="181" customWidth="1"/>
    <col min="4866" max="4866" width="41.85546875" style="181" customWidth="1"/>
    <col min="4867" max="4878" width="15.5703125" style="181" customWidth="1"/>
    <col min="4879" max="4879" width="16.140625" style="181" customWidth="1"/>
    <col min="4880" max="5119" width="14.28515625" style="181"/>
    <col min="5120" max="5120" width="6.42578125" style="181" customWidth="1"/>
    <col min="5121" max="5121" width="5.42578125" style="181" customWidth="1"/>
    <col min="5122" max="5122" width="41.85546875" style="181" customWidth="1"/>
    <col min="5123" max="5134" width="15.5703125" style="181" customWidth="1"/>
    <col min="5135" max="5135" width="16.140625" style="181" customWidth="1"/>
    <col min="5136" max="5375" width="14.28515625" style="181"/>
    <col min="5376" max="5376" width="6.42578125" style="181" customWidth="1"/>
    <col min="5377" max="5377" width="5.42578125" style="181" customWidth="1"/>
    <col min="5378" max="5378" width="41.85546875" style="181" customWidth="1"/>
    <col min="5379" max="5390" width="15.5703125" style="181" customWidth="1"/>
    <col min="5391" max="5391" width="16.140625" style="181" customWidth="1"/>
    <col min="5392" max="5631" width="14.28515625" style="181"/>
    <col min="5632" max="5632" width="6.42578125" style="181" customWidth="1"/>
    <col min="5633" max="5633" width="5.42578125" style="181" customWidth="1"/>
    <col min="5634" max="5634" width="41.85546875" style="181" customWidth="1"/>
    <col min="5635" max="5646" width="15.5703125" style="181" customWidth="1"/>
    <col min="5647" max="5647" width="16.140625" style="181" customWidth="1"/>
    <col min="5648" max="5887" width="14.28515625" style="181"/>
    <col min="5888" max="5888" width="6.42578125" style="181" customWidth="1"/>
    <col min="5889" max="5889" width="5.42578125" style="181" customWidth="1"/>
    <col min="5890" max="5890" width="41.85546875" style="181" customWidth="1"/>
    <col min="5891" max="5902" width="15.5703125" style="181" customWidth="1"/>
    <col min="5903" max="5903" width="16.140625" style="181" customWidth="1"/>
    <col min="5904" max="6143" width="14.28515625" style="181"/>
    <col min="6144" max="6144" width="6.42578125" style="181" customWidth="1"/>
    <col min="6145" max="6145" width="5.42578125" style="181" customWidth="1"/>
    <col min="6146" max="6146" width="41.85546875" style="181" customWidth="1"/>
    <col min="6147" max="6158" width="15.5703125" style="181" customWidth="1"/>
    <col min="6159" max="6159" width="16.140625" style="181" customWidth="1"/>
    <col min="6160" max="6399" width="14.28515625" style="181"/>
    <col min="6400" max="6400" width="6.42578125" style="181" customWidth="1"/>
    <col min="6401" max="6401" width="5.42578125" style="181" customWidth="1"/>
    <col min="6402" max="6402" width="41.85546875" style="181" customWidth="1"/>
    <col min="6403" max="6414" width="15.5703125" style="181" customWidth="1"/>
    <col min="6415" max="6415" width="16.140625" style="181" customWidth="1"/>
    <col min="6416" max="6655" width="14.28515625" style="181"/>
    <col min="6656" max="6656" width="6.42578125" style="181" customWidth="1"/>
    <col min="6657" max="6657" width="5.42578125" style="181" customWidth="1"/>
    <col min="6658" max="6658" width="41.85546875" style="181" customWidth="1"/>
    <col min="6659" max="6670" width="15.5703125" style="181" customWidth="1"/>
    <col min="6671" max="6671" width="16.140625" style="181" customWidth="1"/>
    <col min="6672" max="6911" width="14.28515625" style="181"/>
    <col min="6912" max="6912" width="6.42578125" style="181" customWidth="1"/>
    <col min="6913" max="6913" width="5.42578125" style="181" customWidth="1"/>
    <col min="6914" max="6914" width="41.85546875" style="181" customWidth="1"/>
    <col min="6915" max="6926" width="15.5703125" style="181" customWidth="1"/>
    <col min="6927" max="6927" width="16.140625" style="181" customWidth="1"/>
    <col min="6928" max="7167" width="14.28515625" style="181"/>
    <col min="7168" max="7168" width="6.42578125" style="181" customWidth="1"/>
    <col min="7169" max="7169" width="5.42578125" style="181" customWidth="1"/>
    <col min="7170" max="7170" width="41.85546875" style="181" customWidth="1"/>
    <col min="7171" max="7182" width="15.5703125" style="181" customWidth="1"/>
    <col min="7183" max="7183" width="16.140625" style="181" customWidth="1"/>
    <col min="7184" max="7423" width="14.28515625" style="181"/>
    <col min="7424" max="7424" width="6.42578125" style="181" customWidth="1"/>
    <col min="7425" max="7425" width="5.42578125" style="181" customWidth="1"/>
    <col min="7426" max="7426" width="41.85546875" style="181" customWidth="1"/>
    <col min="7427" max="7438" width="15.5703125" style="181" customWidth="1"/>
    <col min="7439" max="7439" width="16.140625" style="181" customWidth="1"/>
    <col min="7440" max="7679" width="14.28515625" style="181"/>
    <col min="7680" max="7680" width="6.42578125" style="181" customWidth="1"/>
    <col min="7681" max="7681" width="5.42578125" style="181" customWidth="1"/>
    <col min="7682" max="7682" width="41.85546875" style="181" customWidth="1"/>
    <col min="7683" max="7694" width="15.5703125" style="181" customWidth="1"/>
    <col min="7695" max="7695" width="16.140625" style="181" customWidth="1"/>
    <col min="7696" max="7935" width="14.28515625" style="181"/>
    <col min="7936" max="7936" width="6.42578125" style="181" customWidth="1"/>
    <col min="7937" max="7937" width="5.42578125" style="181" customWidth="1"/>
    <col min="7938" max="7938" width="41.85546875" style="181" customWidth="1"/>
    <col min="7939" max="7950" width="15.5703125" style="181" customWidth="1"/>
    <col min="7951" max="7951" width="16.140625" style="181" customWidth="1"/>
    <col min="7952" max="8191" width="14.28515625" style="181"/>
    <col min="8192" max="8192" width="6.42578125" style="181" customWidth="1"/>
    <col min="8193" max="8193" width="5.42578125" style="181" customWidth="1"/>
    <col min="8194" max="8194" width="41.85546875" style="181" customWidth="1"/>
    <col min="8195" max="8206" width="15.5703125" style="181" customWidth="1"/>
    <col min="8207" max="8207" width="16.140625" style="181" customWidth="1"/>
    <col min="8208" max="8447" width="14.28515625" style="181"/>
    <col min="8448" max="8448" width="6.42578125" style="181" customWidth="1"/>
    <col min="8449" max="8449" width="5.42578125" style="181" customWidth="1"/>
    <col min="8450" max="8450" width="41.85546875" style="181" customWidth="1"/>
    <col min="8451" max="8462" width="15.5703125" style="181" customWidth="1"/>
    <col min="8463" max="8463" width="16.140625" style="181" customWidth="1"/>
    <col min="8464" max="8703" width="14.28515625" style="181"/>
    <col min="8704" max="8704" width="6.42578125" style="181" customWidth="1"/>
    <col min="8705" max="8705" width="5.42578125" style="181" customWidth="1"/>
    <col min="8706" max="8706" width="41.85546875" style="181" customWidth="1"/>
    <col min="8707" max="8718" width="15.5703125" style="181" customWidth="1"/>
    <col min="8719" max="8719" width="16.140625" style="181" customWidth="1"/>
    <col min="8720" max="8959" width="14.28515625" style="181"/>
    <col min="8960" max="8960" width="6.42578125" style="181" customWidth="1"/>
    <col min="8961" max="8961" width="5.42578125" style="181" customWidth="1"/>
    <col min="8962" max="8962" width="41.85546875" style="181" customWidth="1"/>
    <col min="8963" max="8974" width="15.5703125" style="181" customWidth="1"/>
    <col min="8975" max="8975" width="16.140625" style="181" customWidth="1"/>
    <col min="8976" max="9215" width="14.28515625" style="181"/>
    <col min="9216" max="9216" width="6.42578125" style="181" customWidth="1"/>
    <col min="9217" max="9217" width="5.42578125" style="181" customWidth="1"/>
    <col min="9218" max="9218" width="41.85546875" style="181" customWidth="1"/>
    <col min="9219" max="9230" width="15.5703125" style="181" customWidth="1"/>
    <col min="9231" max="9231" width="16.140625" style="181" customWidth="1"/>
    <col min="9232" max="9471" width="14.28515625" style="181"/>
    <col min="9472" max="9472" width="6.42578125" style="181" customWidth="1"/>
    <col min="9473" max="9473" width="5.42578125" style="181" customWidth="1"/>
    <col min="9474" max="9474" width="41.85546875" style="181" customWidth="1"/>
    <col min="9475" max="9486" width="15.5703125" style="181" customWidth="1"/>
    <col min="9487" max="9487" width="16.140625" style="181" customWidth="1"/>
    <col min="9488" max="9727" width="14.28515625" style="181"/>
    <col min="9728" max="9728" width="6.42578125" style="181" customWidth="1"/>
    <col min="9729" max="9729" width="5.42578125" style="181" customWidth="1"/>
    <col min="9730" max="9730" width="41.85546875" style="181" customWidth="1"/>
    <col min="9731" max="9742" width="15.5703125" style="181" customWidth="1"/>
    <col min="9743" max="9743" width="16.140625" style="181" customWidth="1"/>
    <col min="9744" max="9983" width="14.28515625" style="181"/>
    <col min="9984" max="9984" width="6.42578125" style="181" customWidth="1"/>
    <col min="9985" max="9985" width="5.42578125" style="181" customWidth="1"/>
    <col min="9986" max="9986" width="41.85546875" style="181" customWidth="1"/>
    <col min="9987" max="9998" width="15.5703125" style="181" customWidth="1"/>
    <col min="9999" max="9999" width="16.140625" style="181" customWidth="1"/>
    <col min="10000" max="10239" width="14.28515625" style="181"/>
    <col min="10240" max="10240" width="6.42578125" style="181" customWidth="1"/>
    <col min="10241" max="10241" width="5.42578125" style="181" customWidth="1"/>
    <col min="10242" max="10242" width="41.85546875" style="181" customWidth="1"/>
    <col min="10243" max="10254" width="15.5703125" style="181" customWidth="1"/>
    <col min="10255" max="10255" width="16.140625" style="181" customWidth="1"/>
    <col min="10256" max="10495" width="14.28515625" style="181"/>
    <col min="10496" max="10496" width="6.42578125" style="181" customWidth="1"/>
    <col min="10497" max="10497" width="5.42578125" style="181" customWidth="1"/>
    <col min="10498" max="10498" width="41.85546875" style="181" customWidth="1"/>
    <col min="10499" max="10510" width="15.5703125" style="181" customWidth="1"/>
    <col min="10511" max="10511" width="16.140625" style="181" customWidth="1"/>
    <col min="10512" max="10751" width="14.28515625" style="181"/>
    <col min="10752" max="10752" width="6.42578125" style="181" customWidth="1"/>
    <col min="10753" max="10753" width="5.42578125" style="181" customWidth="1"/>
    <col min="10754" max="10754" width="41.85546875" style="181" customWidth="1"/>
    <col min="10755" max="10766" width="15.5703125" style="181" customWidth="1"/>
    <col min="10767" max="10767" width="16.140625" style="181" customWidth="1"/>
    <col min="10768" max="11007" width="14.28515625" style="181"/>
    <col min="11008" max="11008" width="6.42578125" style="181" customWidth="1"/>
    <col min="11009" max="11009" width="5.42578125" style="181" customWidth="1"/>
    <col min="11010" max="11010" width="41.85546875" style="181" customWidth="1"/>
    <col min="11011" max="11022" width="15.5703125" style="181" customWidth="1"/>
    <col min="11023" max="11023" width="16.140625" style="181" customWidth="1"/>
    <col min="11024" max="11263" width="14.28515625" style="181"/>
    <col min="11264" max="11264" width="6.42578125" style="181" customWidth="1"/>
    <col min="11265" max="11265" width="5.42578125" style="181" customWidth="1"/>
    <col min="11266" max="11266" width="41.85546875" style="181" customWidth="1"/>
    <col min="11267" max="11278" width="15.5703125" style="181" customWidth="1"/>
    <col min="11279" max="11279" width="16.140625" style="181" customWidth="1"/>
    <col min="11280" max="11519" width="14.28515625" style="181"/>
    <col min="11520" max="11520" width="6.42578125" style="181" customWidth="1"/>
    <col min="11521" max="11521" width="5.42578125" style="181" customWidth="1"/>
    <col min="11522" max="11522" width="41.85546875" style="181" customWidth="1"/>
    <col min="11523" max="11534" width="15.5703125" style="181" customWidth="1"/>
    <col min="11535" max="11535" width="16.140625" style="181" customWidth="1"/>
    <col min="11536" max="11775" width="14.28515625" style="181"/>
    <col min="11776" max="11776" width="6.42578125" style="181" customWidth="1"/>
    <col min="11777" max="11777" width="5.42578125" style="181" customWidth="1"/>
    <col min="11778" max="11778" width="41.85546875" style="181" customWidth="1"/>
    <col min="11779" max="11790" width="15.5703125" style="181" customWidth="1"/>
    <col min="11791" max="11791" width="16.140625" style="181" customWidth="1"/>
    <col min="11792" max="12031" width="14.28515625" style="181"/>
    <col min="12032" max="12032" width="6.42578125" style="181" customWidth="1"/>
    <col min="12033" max="12033" width="5.42578125" style="181" customWidth="1"/>
    <col min="12034" max="12034" width="41.85546875" style="181" customWidth="1"/>
    <col min="12035" max="12046" width="15.5703125" style="181" customWidth="1"/>
    <col min="12047" max="12047" width="16.140625" style="181" customWidth="1"/>
    <col min="12048" max="12287" width="14.28515625" style="181"/>
    <col min="12288" max="12288" width="6.42578125" style="181" customWidth="1"/>
    <col min="12289" max="12289" width="5.42578125" style="181" customWidth="1"/>
    <col min="12290" max="12290" width="41.85546875" style="181" customWidth="1"/>
    <col min="12291" max="12302" width="15.5703125" style="181" customWidth="1"/>
    <col min="12303" max="12303" width="16.140625" style="181" customWidth="1"/>
    <col min="12304" max="12543" width="14.28515625" style="181"/>
    <col min="12544" max="12544" width="6.42578125" style="181" customWidth="1"/>
    <col min="12545" max="12545" width="5.42578125" style="181" customWidth="1"/>
    <col min="12546" max="12546" width="41.85546875" style="181" customWidth="1"/>
    <col min="12547" max="12558" width="15.5703125" style="181" customWidth="1"/>
    <col min="12559" max="12559" width="16.140625" style="181" customWidth="1"/>
    <col min="12560" max="12799" width="14.28515625" style="181"/>
    <col min="12800" max="12800" width="6.42578125" style="181" customWidth="1"/>
    <col min="12801" max="12801" width="5.42578125" style="181" customWidth="1"/>
    <col min="12802" max="12802" width="41.85546875" style="181" customWidth="1"/>
    <col min="12803" max="12814" width="15.5703125" style="181" customWidth="1"/>
    <col min="12815" max="12815" width="16.140625" style="181" customWidth="1"/>
    <col min="12816" max="13055" width="14.28515625" style="181"/>
    <col min="13056" max="13056" width="6.42578125" style="181" customWidth="1"/>
    <col min="13057" max="13057" width="5.42578125" style="181" customWidth="1"/>
    <col min="13058" max="13058" width="41.85546875" style="181" customWidth="1"/>
    <col min="13059" max="13070" width="15.5703125" style="181" customWidth="1"/>
    <col min="13071" max="13071" width="16.140625" style="181" customWidth="1"/>
    <col min="13072" max="13311" width="14.28515625" style="181"/>
    <col min="13312" max="13312" width="6.42578125" style="181" customWidth="1"/>
    <col min="13313" max="13313" width="5.42578125" style="181" customWidth="1"/>
    <col min="13314" max="13314" width="41.85546875" style="181" customWidth="1"/>
    <col min="13315" max="13326" width="15.5703125" style="181" customWidth="1"/>
    <col min="13327" max="13327" width="16.140625" style="181" customWidth="1"/>
    <col min="13328" max="13567" width="14.28515625" style="181"/>
    <col min="13568" max="13568" width="6.42578125" style="181" customWidth="1"/>
    <col min="13569" max="13569" width="5.42578125" style="181" customWidth="1"/>
    <col min="13570" max="13570" width="41.85546875" style="181" customWidth="1"/>
    <col min="13571" max="13582" width="15.5703125" style="181" customWidth="1"/>
    <col min="13583" max="13583" width="16.140625" style="181" customWidth="1"/>
    <col min="13584" max="13823" width="14.28515625" style="181"/>
    <col min="13824" max="13824" width="6.42578125" style="181" customWidth="1"/>
    <col min="13825" max="13825" width="5.42578125" style="181" customWidth="1"/>
    <col min="13826" max="13826" width="41.85546875" style="181" customWidth="1"/>
    <col min="13827" max="13838" width="15.5703125" style="181" customWidth="1"/>
    <col min="13839" max="13839" width="16.140625" style="181" customWidth="1"/>
    <col min="13840" max="14079" width="14.28515625" style="181"/>
    <col min="14080" max="14080" width="6.42578125" style="181" customWidth="1"/>
    <col min="14081" max="14081" width="5.42578125" style="181" customWidth="1"/>
    <col min="14082" max="14082" width="41.85546875" style="181" customWidth="1"/>
    <col min="14083" max="14094" width="15.5703125" style="181" customWidth="1"/>
    <col min="14095" max="14095" width="16.140625" style="181" customWidth="1"/>
    <col min="14096" max="14335" width="14.28515625" style="181"/>
    <col min="14336" max="14336" width="6.42578125" style="181" customWidth="1"/>
    <col min="14337" max="14337" width="5.42578125" style="181" customWidth="1"/>
    <col min="14338" max="14338" width="41.85546875" style="181" customWidth="1"/>
    <col min="14339" max="14350" width="15.5703125" style="181" customWidth="1"/>
    <col min="14351" max="14351" width="16.140625" style="181" customWidth="1"/>
    <col min="14352" max="14591" width="14.28515625" style="181"/>
    <col min="14592" max="14592" width="6.42578125" style="181" customWidth="1"/>
    <col min="14593" max="14593" width="5.42578125" style="181" customWidth="1"/>
    <col min="14594" max="14594" width="41.85546875" style="181" customWidth="1"/>
    <col min="14595" max="14606" width="15.5703125" style="181" customWidth="1"/>
    <col min="14607" max="14607" width="16.140625" style="181" customWidth="1"/>
    <col min="14608" max="14847" width="14.28515625" style="181"/>
    <col min="14848" max="14848" width="6.42578125" style="181" customWidth="1"/>
    <col min="14849" max="14849" width="5.42578125" style="181" customWidth="1"/>
    <col min="14850" max="14850" width="41.85546875" style="181" customWidth="1"/>
    <col min="14851" max="14862" width="15.5703125" style="181" customWidth="1"/>
    <col min="14863" max="14863" width="16.140625" style="181" customWidth="1"/>
    <col min="14864" max="15103" width="14.28515625" style="181"/>
    <col min="15104" max="15104" width="6.42578125" style="181" customWidth="1"/>
    <col min="15105" max="15105" width="5.42578125" style="181" customWidth="1"/>
    <col min="15106" max="15106" width="41.85546875" style="181" customWidth="1"/>
    <col min="15107" max="15118" width="15.5703125" style="181" customWidth="1"/>
    <col min="15119" max="15119" width="16.140625" style="181" customWidth="1"/>
    <col min="15120" max="15359" width="14.28515625" style="181"/>
    <col min="15360" max="15360" width="6.42578125" style="181" customWidth="1"/>
    <col min="15361" max="15361" width="5.42578125" style="181" customWidth="1"/>
    <col min="15362" max="15362" width="41.85546875" style="181" customWidth="1"/>
    <col min="15363" max="15374" width="15.5703125" style="181" customWidth="1"/>
    <col min="15375" max="15375" width="16.140625" style="181" customWidth="1"/>
    <col min="15376" max="15615" width="14.28515625" style="181"/>
    <col min="15616" max="15616" width="6.42578125" style="181" customWidth="1"/>
    <col min="15617" max="15617" width="5.42578125" style="181" customWidth="1"/>
    <col min="15618" max="15618" width="41.85546875" style="181" customWidth="1"/>
    <col min="15619" max="15630" width="15.5703125" style="181" customWidth="1"/>
    <col min="15631" max="15631" width="16.140625" style="181" customWidth="1"/>
    <col min="15632" max="15871" width="14.28515625" style="181"/>
    <col min="15872" max="15872" width="6.42578125" style="181" customWidth="1"/>
    <col min="15873" max="15873" width="5.42578125" style="181" customWidth="1"/>
    <col min="15874" max="15874" width="41.85546875" style="181" customWidth="1"/>
    <col min="15875" max="15886" width="15.5703125" style="181" customWidth="1"/>
    <col min="15887" max="15887" width="16.140625" style="181" customWidth="1"/>
    <col min="15888" max="16127" width="14.28515625" style="181"/>
    <col min="16128" max="16128" width="6.42578125" style="181" customWidth="1"/>
    <col min="16129" max="16129" width="5.42578125" style="181" customWidth="1"/>
    <col min="16130" max="16130" width="41.85546875" style="181" customWidth="1"/>
    <col min="16131" max="16142" width="15.5703125" style="181" customWidth="1"/>
    <col min="16143" max="16143" width="16.140625" style="181" customWidth="1"/>
    <col min="16144" max="16384" width="14.28515625" style="181"/>
  </cols>
  <sheetData>
    <row r="1" spans="2:19" ht="21" customHeight="1" x14ac:dyDescent="0.25">
      <c r="B1" s="376" t="s">
        <v>115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2:19" ht="21" customHeight="1" thickBot="1" x14ac:dyDescent="0.3">
      <c r="K2" s="181" t="s">
        <v>1</v>
      </c>
    </row>
    <row r="3" spans="2:19" ht="24.75" customHeight="1" x14ac:dyDescent="0.25">
      <c r="B3" s="377"/>
      <c r="C3" s="378"/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2018</v>
      </c>
      <c r="Q3" s="4" t="str">
        <f>"2018/2017"</f>
        <v>2018/2017</v>
      </c>
    </row>
    <row r="4" spans="2:19" ht="24.75" customHeight="1" x14ac:dyDescent="0.25">
      <c r="B4" s="379"/>
      <c r="C4" s="380"/>
      <c r="D4" s="383" t="s">
        <v>15</v>
      </c>
      <c r="E4" s="383" t="s">
        <v>15</v>
      </c>
      <c r="F4" s="383" t="s">
        <v>15</v>
      </c>
      <c r="G4" s="383" t="s">
        <v>15</v>
      </c>
      <c r="H4" s="383" t="s">
        <v>15</v>
      </c>
      <c r="I4" s="383" t="s">
        <v>15</v>
      </c>
      <c r="J4" s="383" t="s">
        <v>15</v>
      </c>
      <c r="K4" s="383" t="s">
        <v>15</v>
      </c>
      <c r="L4" s="383" t="s">
        <v>15</v>
      </c>
      <c r="M4" s="383" t="s">
        <v>15</v>
      </c>
      <c r="N4" s="383" t="s">
        <v>15</v>
      </c>
      <c r="O4" s="383" t="s">
        <v>15</v>
      </c>
      <c r="P4" s="385" t="s">
        <v>15</v>
      </c>
      <c r="Q4" s="374"/>
      <c r="R4" s="182"/>
    </row>
    <row r="5" spans="2:19" ht="24.75" customHeight="1" thickBot="1" x14ac:dyDescent="0.3">
      <c r="B5" s="381"/>
      <c r="C5" s="382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6"/>
      <c r="Q5" s="375"/>
    </row>
    <row r="6" spans="2:19" ht="24.75" customHeight="1" x14ac:dyDescent="0.25">
      <c r="B6" s="183"/>
      <c r="C6" s="184" t="s">
        <v>116</v>
      </c>
      <c r="D6" s="185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7"/>
      <c r="Q6" s="187"/>
    </row>
    <row r="7" spans="2:19" ht="24.75" customHeight="1" x14ac:dyDescent="0.25">
      <c r="B7" s="188" t="s">
        <v>64</v>
      </c>
      <c r="C7" s="189" t="s">
        <v>45</v>
      </c>
      <c r="D7" s="190">
        <v>538.53066801199986</v>
      </c>
      <c r="E7" s="190">
        <v>658.69375300000002</v>
      </c>
      <c r="F7" s="190">
        <v>1123.4388418340009</v>
      </c>
      <c r="G7" s="190">
        <v>807.88792941900101</v>
      </c>
      <c r="H7" s="190">
        <v>499.48274199999997</v>
      </c>
      <c r="I7" s="190">
        <v>363.93734975295382</v>
      </c>
      <c r="J7" s="190">
        <v>382.64194026200039</v>
      </c>
      <c r="K7" s="190">
        <v>366.74383699999998</v>
      </c>
      <c r="L7" s="190">
        <v>262.17670008599958</v>
      </c>
      <c r="M7" s="190">
        <v>321.47064105200002</v>
      </c>
      <c r="N7" s="190">
        <v>427.34921424699996</v>
      </c>
      <c r="O7" s="190">
        <v>503.90877585499976</v>
      </c>
      <c r="P7" s="191">
        <v>6256.262392519955</v>
      </c>
      <c r="Q7" s="192">
        <v>1.6443448537029313</v>
      </c>
      <c r="R7" s="330"/>
      <c r="S7" s="330"/>
    </row>
    <row r="8" spans="2:19" ht="24.75" customHeight="1" x14ac:dyDescent="0.25">
      <c r="B8" s="193" t="s">
        <v>69</v>
      </c>
      <c r="C8" s="194" t="s">
        <v>46</v>
      </c>
      <c r="D8" s="195">
        <v>939.46473086159995</v>
      </c>
      <c r="E8" s="195">
        <v>916.552863</v>
      </c>
      <c r="F8" s="195">
        <v>822.84401786105047</v>
      </c>
      <c r="G8" s="195">
        <v>530.70183343229849</v>
      </c>
      <c r="H8" s="195">
        <v>752.75420499999996</v>
      </c>
      <c r="I8" s="195">
        <v>943.62591840737571</v>
      </c>
      <c r="J8" s="195">
        <v>1057.3894583931744</v>
      </c>
      <c r="K8" s="195">
        <v>1039.4102580000001</v>
      </c>
      <c r="L8" s="195">
        <v>951.93208436604982</v>
      </c>
      <c r="M8" s="195">
        <v>913.09512827477272</v>
      </c>
      <c r="N8" s="195">
        <v>986.22913049067529</v>
      </c>
      <c r="O8" s="195">
        <v>995.64092028549908</v>
      </c>
      <c r="P8" s="196">
        <v>10849.640548372496</v>
      </c>
      <c r="Q8" s="197">
        <v>1.0025637253637667</v>
      </c>
      <c r="R8" s="330"/>
      <c r="S8" s="330"/>
    </row>
    <row r="9" spans="2:19" ht="24.75" customHeight="1" x14ac:dyDescent="0.25">
      <c r="B9" s="193" t="s">
        <v>71</v>
      </c>
      <c r="C9" s="198" t="s">
        <v>47</v>
      </c>
      <c r="D9" s="199">
        <v>0</v>
      </c>
      <c r="E9" s="199">
        <v>0</v>
      </c>
      <c r="F9" s="199">
        <v>5.1365819999999998</v>
      </c>
      <c r="G9" s="199">
        <v>11.378565</v>
      </c>
      <c r="H9" s="199">
        <v>5.8538699999999997</v>
      </c>
      <c r="I9" s="199">
        <v>12.887753999999999</v>
      </c>
      <c r="J9" s="199">
        <v>10.867659</v>
      </c>
      <c r="K9" s="199">
        <v>6.9980460000000004</v>
      </c>
      <c r="L9" s="199">
        <v>9.3482400000000005</v>
      </c>
      <c r="M9" s="199">
        <v>13.714899000000001</v>
      </c>
      <c r="N9" s="199">
        <v>13.598046</v>
      </c>
      <c r="O9" s="199">
        <v>13.713348</v>
      </c>
      <c r="P9" s="199">
        <v>103.49700900000001</v>
      </c>
      <c r="Q9" s="197"/>
      <c r="S9" s="330"/>
    </row>
    <row r="10" spans="2:19" ht="24.75" customHeight="1" x14ac:dyDescent="0.25">
      <c r="B10" s="193" t="s">
        <v>117</v>
      </c>
      <c r="C10" s="200" t="s">
        <v>118</v>
      </c>
      <c r="D10" s="201">
        <v>1477.9953988735997</v>
      </c>
      <c r="E10" s="202">
        <v>1575.2466159999999</v>
      </c>
      <c r="F10" s="203">
        <v>1951.4194416950511</v>
      </c>
      <c r="G10" s="201">
        <v>1349.9683278512996</v>
      </c>
      <c r="H10" s="201">
        <v>1258.090817</v>
      </c>
      <c r="I10" s="201">
        <v>1320.4510221603296</v>
      </c>
      <c r="J10" s="201">
        <v>1450.8990576551751</v>
      </c>
      <c r="K10" s="201">
        <v>1413.152141</v>
      </c>
      <c r="L10" s="201">
        <v>1223.4570244520492</v>
      </c>
      <c r="M10" s="204">
        <v>1248.2806683267727</v>
      </c>
      <c r="N10" s="201">
        <v>1427.1763907376751</v>
      </c>
      <c r="O10" s="205">
        <v>1513.2630441404988</v>
      </c>
      <c r="P10" s="206">
        <v>17209.39994989245</v>
      </c>
      <c r="Q10" s="207">
        <v>1.1765815439840315</v>
      </c>
    </row>
    <row r="11" spans="2:19" ht="24.75" customHeight="1" x14ac:dyDescent="0.25">
      <c r="B11" s="208" t="s">
        <v>119</v>
      </c>
      <c r="C11" s="209" t="s">
        <v>120</v>
      </c>
      <c r="D11" s="210">
        <v>13.859240667124999</v>
      </c>
      <c r="E11" s="210">
        <v>9.8308540000000004</v>
      </c>
      <c r="F11" s="210">
        <v>23.662433467124995</v>
      </c>
      <c r="G11" s="210">
        <v>26.839341867125</v>
      </c>
      <c r="H11" s="210">
        <v>8.9347370000000002</v>
      </c>
      <c r="I11" s="210">
        <v>8.5030547671249987</v>
      </c>
      <c r="J11" s="210">
        <v>10.310511981577406</v>
      </c>
      <c r="K11" s="210">
        <v>4.0501399999999999</v>
      </c>
      <c r="L11" s="210">
        <v>0.93669874712500045</v>
      </c>
      <c r="M11" s="210">
        <v>2.5050968671250002</v>
      </c>
      <c r="N11" s="210">
        <v>6.8610276671249997</v>
      </c>
      <c r="O11" s="210">
        <v>9.7413586671250023</v>
      </c>
      <c r="P11" s="211">
        <v>126.0344956985774</v>
      </c>
      <c r="Q11" s="212">
        <v>1.3110934118495776</v>
      </c>
    </row>
    <row r="12" spans="2:19" ht="24.75" customHeight="1" thickBot="1" x14ac:dyDescent="0.3">
      <c r="B12" s="213"/>
      <c r="C12" s="214"/>
      <c r="D12" s="215"/>
      <c r="E12" s="215"/>
      <c r="F12" s="215"/>
      <c r="G12" s="216"/>
      <c r="H12" s="216"/>
      <c r="I12" s="216"/>
      <c r="J12" s="216"/>
      <c r="K12" s="216"/>
      <c r="L12" s="215"/>
      <c r="M12" s="215"/>
      <c r="N12" s="216"/>
      <c r="O12" s="216"/>
      <c r="P12" s="217"/>
      <c r="Q12" s="218"/>
    </row>
    <row r="13" spans="2:19" ht="24.75" customHeight="1" x14ac:dyDescent="0.25">
      <c r="B13" s="183"/>
      <c r="C13" s="184" t="s">
        <v>121</v>
      </c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7"/>
      <c r="Q13" s="219"/>
    </row>
    <row r="14" spans="2:19" ht="24.75" customHeight="1" x14ac:dyDescent="0.25">
      <c r="B14" s="220" t="s">
        <v>122</v>
      </c>
      <c r="C14" s="221" t="s">
        <v>123</v>
      </c>
      <c r="D14" s="222">
        <v>109.31466</v>
      </c>
      <c r="E14" s="222">
        <v>68.528772000000004</v>
      </c>
      <c r="F14" s="222">
        <v>97.856106999999994</v>
      </c>
      <c r="G14" s="222">
        <v>82.509551000000002</v>
      </c>
      <c r="H14" s="222">
        <v>69.492369999999994</v>
      </c>
      <c r="I14" s="222">
        <v>40.237850999999999</v>
      </c>
      <c r="J14" s="222">
        <v>43.208056999999997</v>
      </c>
      <c r="K14" s="222">
        <v>47.836074000000004</v>
      </c>
      <c r="L14" s="222">
        <v>54.916021999999998</v>
      </c>
      <c r="M14" s="222">
        <v>90.012615999999994</v>
      </c>
      <c r="N14" s="222">
        <v>105.70879499999999</v>
      </c>
      <c r="O14" s="222">
        <v>176.49804700000001</v>
      </c>
      <c r="P14" s="223">
        <v>986.118922</v>
      </c>
      <c r="Q14" s="224">
        <v>0.6050151245203651</v>
      </c>
    </row>
    <row r="15" spans="2:19" ht="24.75" customHeight="1" x14ac:dyDescent="0.25">
      <c r="B15" s="220" t="s">
        <v>124</v>
      </c>
      <c r="C15" s="198" t="s">
        <v>125</v>
      </c>
      <c r="D15" s="222">
        <v>80.826687000000007</v>
      </c>
      <c r="E15" s="222">
        <v>51.596271000000002</v>
      </c>
      <c r="F15" s="222">
        <v>44.560279999999999</v>
      </c>
      <c r="G15" s="222">
        <v>101.27055900000001</v>
      </c>
      <c r="H15" s="222">
        <v>59.068821</v>
      </c>
      <c r="I15" s="222">
        <v>67.422121000000004</v>
      </c>
      <c r="J15" s="222">
        <v>112.056254</v>
      </c>
      <c r="K15" s="222">
        <v>85.709456000000003</v>
      </c>
      <c r="L15" s="222">
        <v>101.35614200000001</v>
      </c>
      <c r="M15" s="222">
        <v>151.30676399999999</v>
      </c>
      <c r="N15" s="222">
        <v>82.765338999999997</v>
      </c>
      <c r="O15" s="222">
        <v>64.700269000000006</v>
      </c>
      <c r="P15" s="196">
        <v>1002.638963</v>
      </c>
      <c r="Q15" s="225">
        <v>0.71376120794957754</v>
      </c>
      <c r="R15" s="181" t="s">
        <v>1</v>
      </c>
    </row>
    <row r="16" spans="2:19" ht="24.75" customHeight="1" x14ac:dyDescent="0.25">
      <c r="B16" s="220" t="s">
        <v>126</v>
      </c>
      <c r="C16" s="198" t="s">
        <v>127</v>
      </c>
      <c r="D16" s="222">
        <v>47.828904000000001</v>
      </c>
      <c r="E16" s="222">
        <v>172.32697300000001</v>
      </c>
      <c r="F16" s="222">
        <v>183.08826099999999</v>
      </c>
      <c r="G16" s="222">
        <v>186.016898</v>
      </c>
      <c r="H16" s="222">
        <v>133.30188100000001</v>
      </c>
      <c r="I16" s="222">
        <v>66.354074999999995</v>
      </c>
      <c r="J16" s="222">
        <v>62.892848999999998</v>
      </c>
      <c r="K16" s="222">
        <v>93.400261999999998</v>
      </c>
      <c r="L16" s="222">
        <v>57.312553999999999</v>
      </c>
      <c r="M16" s="222">
        <v>52.166646999999998</v>
      </c>
      <c r="N16" s="222">
        <v>19.264305</v>
      </c>
      <c r="O16" s="222">
        <v>29.224851000000001</v>
      </c>
      <c r="P16" s="223">
        <v>1103.1784600000001</v>
      </c>
      <c r="Q16" s="224">
        <v>3.5461768803596372</v>
      </c>
    </row>
    <row r="17" spans="1:19" ht="24.75" customHeight="1" x14ac:dyDescent="0.25">
      <c r="B17" s="226" t="s">
        <v>128</v>
      </c>
      <c r="C17" s="200" t="s">
        <v>129</v>
      </c>
      <c r="D17" s="201">
        <v>237.97025099999999</v>
      </c>
      <c r="E17" s="201">
        <v>292.45201600000001</v>
      </c>
      <c r="F17" s="201">
        <v>325.50464799999997</v>
      </c>
      <c r="G17" s="227">
        <v>369.79700800000001</v>
      </c>
      <c r="H17" s="203">
        <v>261.86307199999999</v>
      </c>
      <c r="I17" s="228">
        <v>174.01404700000001</v>
      </c>
      <c r="J17" s="228">
        <v>218.15716</v>
      </c>
      <c r="K17" s="228">
        <v>226.94579200000001</v>
      </c>
      <c r="L17" s="228">
        <v>213.58471800000001</v>
      </c>
      <c r="M17" s="228">
        <v>293.48602699999998</v>
      </c>
      <c r="N17" s="203">
        <v>207.738439</v>
      </c>
      <c r="O17" s="201">
        <v>270.42316699999998</v>
      </c>
      <c r="P17" s="206">
        <v>3091.9363450000001</v>
      </c>
      <c r="Q17" s="207">
        <v>0.92414581975664223</v>
      </c>
    </row>
    <row r="18" spans="1:19" ht="24.75" customHeight="1" x14ac:dyDescent="0.25">
      <c r="B18" s="229"/>
      <c r="C18" s="230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2"/>
      <c r="Q18" s="233"/>
      <c r="R18" s="181" t="s">
        <v>1</v>
      </c>
    </row>
    <row r="19" spans="1:19" ht="24.75" customHeight="1" thickBot="1" x14ac:dyDescent="0.3">
      <c r="B19" s="234" t="s">
        <v>130</v>
      </c>
      <c r="C19" s="235" t="s">
        <v>131</v>
      </c>
      <c r="D19" s="236">
        <v>1729.8248905407247</v>
      </c>
      <c r="E19" s="41">
        <v>1877.5294859999999</v>
      </c>
      <c r="F19" s="41">
        <v>2300.586523162176</v>
      </c>
      <c r="G19" s="41">
        <v>1746.6046777184245</v>
      </c>
      <c r="H19" s="41">
        <v>1528.8886259999999</v>
      </c>
      <c r="I19" s="237">
        <v>1502.9681239274544</v>
      </c>
      <c r="J19" s="238">
        <v>1679.3667296367523</v>
      </c>
      <c r="K19" s="41">
        <v>1644.1480730000001</v>
      </c>
      <c r="L19" s="237">
        <v>1437.9784411991741</v>
      </c>
      <c r="M19" s="238">
        <v>1544.2717921938977</v>
      </c>
      <c r="N19" s="41">
        <v>1641.7758574048003</v>
      </c>
      <c r="O19" s="41">
        <v>1793.427569807624</v>
      </c>
      <c r="P19" s="239">
        <v>20427.370790591027</v>
      </c>
      <c r="Q19" s="240">
        <v>1.1305538558472852</v>
      </c>
      <c r="R19" s="181" t="s">
        <v>1</v>
      </c>
    </row>
    <row r="20" spans="1:19" ht="24.75" customHeight="1" thickBot="1" x14ac:dyDescent="0.3">
      <c r="B20" s="241"/>
      <c r="C20" s="242"/>
      <c r="D20" s="243"/>
      <c r="E20" s="243"/>
      <c r="F20" s="243"/>
      <c r="G20" s="243"/>
      <c r="H20" s="243"/>
      <c r="I20" s="243"/>
      <c r="J20" s="243"/>
      <c r="K20" s="243"/>
      <c r="L20" s="243"/>
      <c r="M20" s="243"/>
      <c r="N20" s="243"/>
      <c r="O20" s="243"/>
      <c r="P20" s="244"/>
      <c r="Q20" s="245"/>
    </row>
    <row r="21" spans="1:19" ht="24.75" customHeight="1" x14ac:dyDescent="0.25">
      <c r="B21" s="183"/>
      <c r="C21" s="184" t="s">
        <v>132</v>
      </c>
      <c r="D21" s="185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  <c r="P21" s="187"/>
      <c r="Q21" s="219"/>
    </row>
    <row r="22" spans="1:19" ht="24.75" customHeight="1" x14ac:dyDescent="0.25">
      <c r="A22" s="246"/>
      <c r="B22" s="193" t="s">
        <v>133</v>
      </c>
      <c r="C22" s="247" t="s">
        <v>134</v>
      </c>
      <c r="D22" s="222">
        <v>884.49498990596862</v>
      </c>
      <c r="E22" s="222">
        <v>840.83569</v>
      </c>
      <c r="F22" s="222">
        <v>882.63142422517467</v>
      </c>
      <c r="G22" s="222">
        <v>713.86714556077482</v>
      </c>
      <c r="H22" s="222">
        <v>727.255763</v>
      </c>
      <c r="I22" s="222">
        <v>719.72836948542476</v>
      </c>
      <c r="J22" s="222">
        <v>765.15522830657017</v>
      </c>
      <c r="K22" s="222">
        <v>787.80149900000004</v>
      </c>
      <c r="L22" s="222">
        <v>732.20559212667411</v>
      </c>
      <c r="M22" s="222">
        <v>804.89753247486885</v>
      </c>
      <c r="N22" s="222">
        <v>833.09625484156265</v>
      </c>
      <c r="O22" s="222">
        <v>972.86097268624326</v>
      </c>
      <c r="P22" s="223">
        <v>9664.8304616132627</v>
      </c>
      <c r="Q22" s="224">
        <v>0.99410613175040019</v>
      </c>
      <c r="R22" s="181" t="s">
        <v>1</v>
      </c>
    </row>
    <row r="23" spans="1:19" ht="24.75" customHeight="1" x14ac:dyDescent="0.25">
      <c r="A23" s="246"/>
      <c r="B23" s="193" t="s">
        <v>135</v>
      </c>
      <c r="C23" s="194" t="s">
        <v>136</v>
      </c>
      <c r="D23" s="222">
        <v>217.28135823399992</v>
      </c>
      <c r="E23" s="222">
        <v>198.031306</v>
      </c>
      <c r="F23" s="222">
        <v>221.25553494900018</v>
      </c>
      <c r="G23" s="222">
        <v>208.5568890436499</v>
      </c>
      <c r="H23" s="222">
        <v>178.89442</v>
      </c>
      <c r="I23" s="222">
        <v>175.96670330035008</v>
      </c>
      <c r="J23" s="222">
        <v>206.04300695199984</v>
      </c>
      <c r="K23" s="222">
        <v>202.22323</v>
      </c>
      <c r="L23" s="222">
        <v>198.1978647298001</v>
      </c>
      <c r="M23" s="222">
        <v>203.59266312000005</v>
      </c>
      <c r="N23" s="222">
        <v>193.76458807179984</v>
      </c>
      <c r="O23" s="222">
        <v>200.11325034460006</v>
      </c>
      <c r="P23" s="223">
        <v>2403.9208147452</v>
      </c>
      <c r="Q23" s="224">
        <v>0.99344912113360517</v>
      </c>
    </row>
    <row r="24" spans="1:19" ht="24.75" customHeight="1" x14ac:dyDescent="0.25">
      <c r="A24" s="246"/>
      <c r="B24" s="193" t="s">
        <v>137</v>
      </c>
      <c r="C24" s="194" t="s">
        <v>57</v>
      </c>
      <c r="D24" s="222">
        <v>11.771033850000009</v>
      </c>
      <c r="E24" s="222">
        <v>10.021575</v>
      </c>
      <c r="F24" s="222">
        <v>10.276657749999993</v>
      </c>
      <c r="G24" s="222">
        <v>11.820893649999993</v>
      </c>
      <c r="H24" s="222">
        <v>9.4038529999999998</v>
      </c>
      <c r="I24" s="222">
        <v>9.0600667999999871</v>
      </c>
      <c r="J24" s="222">
        <v>10.973607299999996</v>
      </c>
      <c r="K24" s="222">
        <v>12.028883</v>
      </c>
      <c r="L24" s="222">
        <v>10.239061449999982</v>
      </c>
      <c r="M24" s="222">
        <v>10.506301049999998</v>
      </c>
      <c r="N24" s="222">
        <v>9.1841154000000014</v>
      </c>
      <c r="O24" s="222">
        <v>9.3669035000000047</v>
      </c>
      <c r="P24" s="223">
        <v>124.65295174999997</v>
      </c>
      <c r="Q24" s="224">
        <v>0.94463113714542923</v>
      </c>
      <c r="R24" s="181" t="s">
        <v>1</v>
      </c>
    </row>
    <row r="25" spans="1:19" ht="24.75" customHeight="1" x14ac:dyDescent="0.25">
      <c r="A25" s="246"/>
      <c r="B25" s="220" t="s">
        <v>138</v>
      </c>
      <c r="C25" s="248" t="s">
        <v>139</v>
      </c>
      <c r="D25" s="203">
        <v>1113.5473819899685</v>
      </c>
      <c r="E25" s="203">
        <v>1048.888571</v>
      </c>
      <c r="F25" s="203">
        <v>1114.1636169241747</v>
      </c>
      <c r="G25" s="203">
        <v>934.24492825442474</v>
      </c>
      <c r="H25" s="203">
        <v>915.554036</v>
      </c>
      <c r="I25" s="203">
        <v>904.75513958577483</v>
      </c>
      <c r="J25" s="228">
        <v>982.17184255856989</v>
      </c>
      <c r="K25" s="203">
        <v>1002.053612</v>
      </c>
      <c r="L25" s="203">
        <v>940.64251830647413</v>
      </c>
      <c r="M25" s="203">
        <v>1018.9964966448689</v>
      </c>
      <c r="N25" s="203">
        <v>1036.0449583133625</v>
      </c>
      <c r="O25" s="203">
        <v>1182.3411265308432</v>
      </c>
      <c r="P25" s="206">
        <v>12193.404228108462</v>
      </c>
      <c r="Q25" s="207">
        <v>0.99344468504164152</v>
      </c>
    </row>
    <row r="26" spans="1:19" ht="24.75" customHeight="1" x14ac:dyDescent="0.25">
      <c r="A26" s="246"/>
      <c r="B26" s="208"/>
      <c r="C26" s="249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1"/>
      <c r="Q26" s="252"/>
      <c r="R26" s="181" t="s">
        <v>1</v>
      </c>
    </row>
    <row r="27" spans="1:19" ht="24.75" customHeight="1" x14ac:dyDescent="0.25">
      <c r="A27" s="182"/>
      <c r="B27" s="253"/>
      <c r="C27" s="254" t="s">
        <v>140</v>
      </c>
      <c r="D27" s="255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6"/>
      <c r="P27" s="256"/>
      <c r="Q27" s="257"/>
      <c r="R27" s="181" t="s">
        <v>1</v>
      </c>
    </row>
    <row r="28" spans="1:19" ht="24.75" customHeight="1" x14ac:dyDescent="0.25">
      <c r="A28" s="246"/>
      <c r="B28" s="188" t="s">
        <v>141</v>
      </c>
      <c r="C28" s="221" t="s">
        <v>142</v>
      </c>
      <c r="D28" s="258">
        <v>324.324928</v>
      </c>
      <c r="E28" s="258">
        <v>704.40833499999997</v>
      </c>
      <c r="F28" s="258">
        <v>988.88600799999995</v>
      </c>
      <c r="G28" s="258">
        <v>701.26772900000003</v>
      </c>
      <c r="H28" s="258">
        <v>477.73953499999999</v>
      </c>
      <c r="I28" s="258">
        <v>462.48420599999997</v>
      </c>
      <c r="J28" s="258">
        <v>563.68608600000005</v>
      </c>
      <c r="K28" s="258">
        <v>512.55309499999998</v>
      </c>
      <c r="L28" s="258">
        <v>391.03195399999998</v>
      </c>
      <c r="M28" s="258">
        <v>329.894567</v>
      </c>
      <c r="N28" s="258">
        <v>281.78076900000002</v>
      </c>
      <c r="O28" s="190">
        <v>224.721643</v>
      </c>
      <c r="P28" s="191">
        <v>5962.7788549999996</v>
      </c>
      <c r="Q28" s="192">
        <v>2.0496209467015278</v>
      </c>
    </row>
    <row r="29" spans="1:19" ht="24.75" customHeight="1" x14ac:dyDescent="0.25">
      <c r="A29" s="246"/>
      <c r="B29" s="213" t="s">
        <v>143</v>
      </c>
      <c r="C29" s="194" t="s">
        <v>144</v>
      </c>
      <c r="D29" s="259">
        <v>55.236350000000002</v>
      </c>
      <c r="E29" s="259">
        <v>34.256084000000001</v>
      </c>
      <c r="F29" s="259">
        <v>74.461364000000003</v>
      </c>
      <c r="G29" s="259">
        <v>37.709318000000003</v>
      </c>
      <c r="H29" s="259">
        <v>47.262179000000003</v>
      </c>
      <c r="I29" s="259">
        <v>30.641058000000001</v>
      </c>
      <c r="J29" s="259">
        <v>12.255457</v>
      </c>
      <c r="K29" s="259">
        <v>19.838083000000001</v>
      </c>
      <c r="L29" s="259">
        <v>21.411991</v>
      </c>
      <c r="M29" s="259">
        <v>21.570864</v>
      </c>
      <c r="N29" s="259">
        <v>52.782350000000001</v>
      </c>
      <c r="O29" s="199">
        <v>81.354088000000004</v>
      </c>
      <c r="P29" s="223">
        <v>488.77918599999998</v>
      </c>
      <c r="Q29" s="224">
        <v>1.0892974087094074</v>
      </c>
      <c r="R29" s="181" t="s">
        <v>1</v>
      </c>
      <c r="S29" s="181" t="s">
        <v>1</v>
      </c>
    </row>
    <row r="30" spans="1:19" ht="24.75" customHeight="1" x14ac:dyDescent="0.25">
      <c r="A30" s="246"/>
      <c r="B30" s="193" t="s">
        <v>145</v>
      </c>
      <c r="C30" s="194" t="s">
        <v>146</v>
      </c>
      <c r="D30" s="259">
        <v>190.33137600000001</v>
      </c>
      <c r="E30" s="259">
        <v>43.153350000000003</v>
      </c>
      <c r="F30" s="259">
        <v>65.535068999999993</v>
      </c>
      <c r="G30" s="259">
        <v>32.024214999999998</v>
      </c>
      <c r="H30" s="259">
        <v>44.228464000000002</v>
      </c>
      <c r="I30" s="259">
        <v>65.968270000000004</v>
      </c>
      <c r="J30" s="259">
        <v>85.868268</v>
      </c>
      <c r="K30" s="259">
        <v>76.730222999999995</v>
      </c>
      <c r="L30" s="260">
        <v>50.175510000000003</v>
      </c>
      <c r="M30" s="259">
        <v>120.329348</v>
      </c>
      <c r="N30" s="259">
        <v>217.59357600000001</v>
      </c>
      <c r="O30" s="199">
        <v>254.27078399999999</v>
      </c>
      <c r="P30" s="223">
        <v>1246.208453</v>
      </c>
      <c r="Q30" s="224">
        <v>0.6813440533332431</v>
      </c>
    </row>
    <row r="31" spans="1:19" ht="24.75" customHeight="1" x14ac:dyDescent="0.25">
      <c r="A31" s="246"/>
      <c r="B31" s="261" t="s">
        <v>147</v>
      </c>
      <c r="C31" s="262" t="s">
        <v>148</v>
      </c>
      <c r="D31" s="201">
        <v>569.89265399999999</v>
      </c>
      <c r="E31" s="201">
        <v>781.817769</v>
      </c>
      <c r="F31" s="201">
        <v>1128.882441</v>
      </c>
      <c r="G31" s="228">
        <v>771.001262</v>
      </c>
      <c r="H31" s="203">
        <v>569.23017800000002</v>
      </c>
      <c r="I31" s="203">
        <v>559.09353399999998</v>
      </c>
      <c r="J31" s="228">
        <v>661.80981099999997</v>
      </c>
      <c r="K31" s="203">
        <v>609.12140099999999</v>
      </c>
      <c r="L31" s="203">
        <v>462.61945500000002</v>
      </c>
      <c r="M31" s="203">
        <v>471.79477900000001</v>
      </c>
      <c r="N31" s="203">
        <v>552.15669500000001</v>
      </c>
      <c r="O31" s="201">
        <v>560.34651499999995</v>
      </c>
      <c r="P31" s="263">
        <v>7697.7664940000004</v>
      </c>
      <c r="Q31" s="264">
        <v>1.4840597538815401</v>
      </c>
    </row>
    <row r="32" spans="1:19" ht="24.75" customHeight="1" x14ac:dyDescent="0.25">
      <c r="A32" s="246"/>
      <c r="B32" s="208" t="s">
        <v>149</v>
      </c>
      <c r="C32" s="265" t="s">
        <v>58</v>
      </c>
      <c r="D32" s="266">
        <v>17.145198000000001</v>
      </c>
      <c r="E32" s="266">
        <v>8.3938469999999992</v>
      </c>
      <c r="F32" s="266">
        <v>2.7244980000000001</v>
      </c>
      <c r="G32" s="266">
        <v>4.8939240000000002</v>
      </c>
      <c r="H32" s="266">
        <v>17.436845999999999</v>
      </c>
      <c r="I32" s="266">
        <v>12.152784</v>
      </c>
      <c r="J32" s="266">
        <v>3.5034510000000001</v>
      </c>
      <c r="K32" s="266">
        <v>1.005333</v>
      </c>
      <c r="L32" s="266">
        <v>6.0039210000000001</v>
      </c>
      <c r="M32" s="266">
        <v>24.438897000000001</v>
      </c>
      <c r="N32" s="266">
        <v>24.151218</v>
      </c>
      <c r="O32" s="266">
        <v>15.584645999999999</v>
      </c>
      <c r="P32" s="211">
        <v>137.434563</v>
      </c>
      <c r="Q32" s="212">
        <v>0.51644947442441891</v>
      </c>
    </row>
    <row r="33" spans="1:19" ht="24.75" customHeight="1" x14ac:dyDescent="0.25">
      <c r="A33" s="246"/>
      <c r="B33" s="229"/>
      <c r="C33" s="267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9"/>
      <c r="Q33" s="270"/>
    </row>
    <row r="34" spans="1:19" ht="24.75" customHeight="1" thickBot="1" x14ac:dyDescent="0.3">
      <c r="A34" s="246"/>
      <c r="B34" s="234" t="s">
        <v>150</v>
      </c>
      <c r="C34" s="235" t="s">
        <v>151</v>
      </c>
      <c r="D34" s="236">
        <v>1700.5852339899686</v>
      </c>
      <c r="E34" s="41">
        <v>1839.100187</v>
      </c>
      <c r="F34" s="41">
        <v>2245.7705559241749</v>
      </c>
      <c r="G34" s="41">
        <v>1710.1401142544246</v>
      </c>
      <c r="H34" s="41">
        <v>1502.2210600000001</v>
      </c>
      <c r="I34" s="237">
        <v>1476.0014575857749</v>
      </c>
      <c r="J34" s="238">
        <v>1647.4851045585699</v>
      </c>
      <c r="K34" s="41">
        <v>1612.1803460000001</v>
      </c>
      <c r="L34" s="237">
        <v>1409.2658943064741</v>
      </c>
      <c r="M34" s="238">
        <v>1515.2301726448688</v>
      </c>
      <c r="N34" s="41">
        <v>1612.3528713133626</v>
      </c>
      <c r="O34" s="41">
        <v>1758.2722875308432</v>
      </c>
      <c r="P34" s="239">
        <v>20028.605285108461</v>
      </c>
      <c r="Q34" s="240">
        <v>1.1298397844707209</v>
      </c>
      <c r="S34" s="181" t="s">
        <v>1</v>
      </c>
    </row>
    <row r="35" spans="1:19" ht="24.75" customHeight="1" thickBot="1" x14ac:dyDescent="0.3">
      <c r="B35" s="241"/>
      <c r="C35" s="242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4"/>
      <c r="Q35" s="245"/>
    </row>
    <row r="36" spans="1:19" ht="24.75" customHeight="1" x14ac:dyDescent="0.25">
      <c r="B36" s="183"/>
      <c r="C36" s="184" t="s">
        <v>152</v>
      </c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7"/>
      <c r="Q36" s="219"/>
    </row>
    <row r="37" spans="1:19" ht="24.75" customHeight="1" x14ac:dyDescent="0.25">
      <c r="B37" s="193" t="s">
        <v>153</v>
      </c>
      <c r="C37" s="271" t="s">
        <v>154</v>
      </c>
      <c r="D37" s="272">
        <v>29.239656550756216</v>
      </c>
      <c r="E37" s="272">
        <v>38.429299</v>
      </c>
      <c r="F37" s="272">
        <v>54.815967238001349</v>
      </c>
      <c r="G37" s="272">
        <v>36.464563463999987</v>
      </c>
      <c r="H37" s="272">
        <v>26.667566000000001</v>
      </c>
      <c r="I37" s="272">
        <v>26.966666341679574</v>
      </c>
      <c r="J37" s="272">
        <v>31.881625078182459</v>
      </c>
      <c r="K37" s="272">
        <v>31.967727</v>
      </c>
      <c r="L37" s="272">
        <v>28.712546892699958</v>
      </c>
      <c r="M37" s="272">
        <v>29.041619549028873</v>
      </c>
      <c r="N37" s="272">
        <v>29.422986091437579</v>
      </c>
      <c r="O37" s="272">
        <v>35.155282276780603</v>
      </c>
      <c r="P37" s="273">
        <v>398.7655054825666</v>
      </c>
      <c r="Q37" s="274">
        <v>1.1676184134800378</v>
      </c>
    </row>
    <row r="38" spans="1:19" ht="24.75" customHeight="1" thickBot="1" x14ac:dyDescent="0.3">
      <c r="B38" s="275" t="s">
        <v>155</v>
      </c>
      <c r="C38" s="276" t="s">
        <v>156</v>
      </c>
      <c r="D38" s="277">
        <v>1.6903246513938305E-2</v>
      </c>
      <c r="E38" s="277">
        <v>2.0468013571319221E-2</v>
      </c>
      <c r="F38" s="277">
        <v>2.3826953120918194E-2</v>
      </c>
      <c r="G38" s="277">
        <v>2.0877399407651508E-2</v>
      </c>
      <c r="H38" s="277">
        <v>1.7442451691049469E-2</v>
      </c>
      <c r="I38" s="277">
        <v>1.7942274298680474E-2</v>
      </c>
      <c r="J38" s="277">
        <v>1.898431385804485E-2</v>
      </c>
      <c r="K38" s="277">
        <v>1.9443338179188439E-2</v>
      </c>
      <c r="L38" s="277">
        <v>1.996729997478661E-2</v>
      </c>
      <c r="M38" s="277">
        <v>1.8806028638113224E-2</v>
      </c>
      <c r="N38" s="277">
        <v>1.7921439128692814E-2</v>
      </c>
      <c r="O38" s="277">
        <v>1.9602287189413297E-2</v>
      </c>
      <c r="P38" s="278">
        <f>P37/P19</f>
        <v>1.9521137084672711E-2</v>
      </c>
      <c r="Q38" s="278">
        <v>1.0327844245907021</v>
      </c>
    </row>
    <row r="39" spans="1:19" ht="18.75" x14ac:dyDescent="0.25">
      <c r="C39" s="331"/>
    </row>
    <row r="41" spans="1:19" x14ac:dyDescent="0.25">
      <c r="E41" s="272"/>
      <c r="I41" s="332"/>
      <c r="J41" s="332"/>
      <c r="K41" s="332"/>
      <c r="L41" s="332"/>
      <c r="M41" s="332"/>
      <c r="N41" s="332"/>
      <c r="O41" s="332"/>
      <c r="Q41" s="181" t="s">
        <v>1</v>
      </c>
    </row>
    <row r="43" spans="1:19" x14ac:dyDescent="0.25"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P43" s="181" t="s">
        <v>1</v>
      </c>
    </row>
    <row r="44" spans="1:19" x14ac:dyDescent="0.25"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</row>
    <row r="45" spans="1:19" x14ac:dyDescent="0.25"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</row>
    <row r="46" spans="1:19" x14ac:dyDescent="0.25"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</row>
    <row r="47" spans="1:19" x14ac:dyDescent="0.25"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</row>
    <row r="48" spans="1:19" x14ac:dyDescent="0.25">
      <c r="D48" s="333"/>
      <c r="E48" s="333"/>
      <c r="F48" s="333"/>
      <c r="G48" s="333"/>
      <c r="H48" s="333"/>
      <c r="I48" s="333"/>
      <c r="J48" s="333"/>
      <c r="K48" s="333"/>
      <c r="L48" s="333"/>
      <c r="M48" s="333"/>
      <c r="N48" s="333"/>
    </row>
    <row r="49" spans="4:14" x14ac:dyDescent="0.25"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</row>
    <row r="50" spans="4:14" x14ac:dyDescent="0.25">
      <c r="D50" s="333"/>
      <c r="E50" s="333"/>
      <c r="F50" s="333"/>
      <c r="G50" s="333"/>
      <c r="H50" s="333"/>
      <c r="I50" s="333"/>
      <c r="J50" s="333"/>
      <c r="K50" s="333"/>
      <c r="L50" s="333"/>
      <c r="M50" s="333"/>
      <c r="N50" s="333"/>
    </row>
    <row r="51" spans="4:14" x14ac:dyDescent="0.25"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</row>
    <row r="52" spans="4:14" x14ac:dyDescent="0.25">
      <c r="D52" s="333"/>
      <c r="E52" s="333"/>
      <c r="F52" s="333"/>
      <c r="G52" s="333"/>
      <c r="H52" s="333"/>
      <c r="I52" s="333"/>
      <c r="J52" s="333"/>
      <c r="K52" s="333"/>
      <c r="L52" s="333"/>
      <c r="M52" s="333"/>
      <c r="N52" s="333"/>
    </row>
    <row r="53" spans="4:14" x14ac:dyDescent="0.25">
      <c r="D53" s="333"/>
      <c r="E53" s="333"/>
      <c r="F53" s="333"/>
      <c r="G53" s="333"/>
      <c r="H53" s="333"/>
      <c r="I53" s="333"/>
      <c r="J53" s="333"/>
      <c r="K53" s="333"/>
      <c r="L53" s="333"/>
      <c r="M53" s="333"/>
      <c r="N53" s="333"/>
    </row>
  </sheetData>
  <mergeCells count="16">
    <mergeCell ref="Q4:Q5"/>
    <mergeCell ref="B1:Q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2018_Proizvodnja_GWh</vt:lpstr>
      <vt:lpstr>2018_Potrošnja_GWh</vt:lpstr>
      <vt:lpstr>Deklarisana_razmjena</vt:lpstr>
      <vt:lpstr>Fizicka_razmjena</vt:lpstr>
      <vt:lpstr>Odstupanje_2018</vt:lpstr>
      <vt:lpstr>Konzum_Statistika_2018 </vt:lpstr>
      <vt:lpstr>Konzum_2018</vt:lpstr>
      <vt:lpstr>Konzum_Dani_2018</vt:lpstr>
      <vt:lpstr>2018_GWh</vt:lpstr>
      <vt:lpstr>'2018_GWh'!Print_Area</vt:lpstr>
      <vt:lpstr>Deklarisana_razmjena!Print_Area</vt:lpstr>
      <vt:lpstr>Fizicka_razmjena!Print_Area</vt:lpstr>
      <vt:lpstr>'Konzum_Statistika_2018 '!Print_Area</vt:lpstr>
      <vt:lpstr>'2018_GWh'!Print_Area_MI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2019-01-23T09:36:50Z</dcterms:created>
  <dcterms:modified xsi:type="dcterms:W3CDTF">2019-02-15T10:27:48Z</dcterms:modified>
</cp:coreProperties>
</file>