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application/x-msmetafile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dia/image2.emf" ContentType="image/x-emf"/>
  <Override PartName="/xl/drawings/drawing2.xml" ContentType="application/vnd.openxmlformats-officedocument.drawing+xml"/>
  <Override PartName="/xl/media/image3.emf" ContentType="image/x-emf"/>
  <Override PartName="/xl/drawings/drawing3.xml" ContentType="application/vnd.openxmlformats-officedocument.drawing+xml"/>
  <Override PartName="/xl/media/image4.emf" ContentType="image/x-emf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.bajric\Desktop\"/>
    </mc:Choice>
  </mc:AlternateContent>
  <xr:revisionPtr revIDLastSave="0" documentId="13_ncr:1_{181E2731-C87B-4182-929E-81C9776B528F}" xr6:coauthVersionLast="47" xr6:coauthVersionMax="47" xr10:uidLastSave="{00000000-0000-0000-0000-000000000000}"/>
  <bookViews>
    <workbookView xWindow="780" yWindow="345" windowWidth="14310" windowHeight="15135" firstSheet="3" activeTab="11" xr2:uid="{53A7B6D3-EBFA-41DB-B2A3-ECCD72D7EF1E}"/>
  </bookViews>
  <sheets>
    <sheet name="Reg kapacitet" sheetId="1" r:id="rId1"/>
    <sheet name="FCR" sheetId="2" r:id="rId2"/>
    <sheet name="aFRR_Nevršno" sheetId="3" r:id="rId3"/>
    <sheet name="aFRR_Vrsno" sheetId="4" r:id="rId4"/>
    <sheet name="mFRR_Nagore" sheetId="5" r:id="rId5"/>
    <sheet name="mFRR_Nadolje" sheetId="6" r:id="rId6"/>
    <sheet name="AnalizaOdstupanje" sheetId="13" r:id="rId7"/>
    <sheet name="BalTrziste" sheetId="8" r:id="rId8"/>
    <sheet name="Gubici" sheetId="14" r:id="rId9"/>
    <sheet name="XB_Balancing" sheetId="10" r:id="rId10"/>
    <sheet name="Saldo" sheetId="11" r:id="rId11"/>
    <sheet name="BalTrziste_TOTAL" sheetId="12" r:id="rId12"/>
  </sheets>
  <definedNames>
    <definedName name="_xlnm.Print_Area" localSheetId="11">BalTrziste_TOTAL!$A$1:$E$29</definedName>
    <definedName name="_xlnm.Print_Area" localSheetId="0">'Reg kapacitet'!$A$1:$G$30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4" l="1"/>
  <c r="D29" i="12" l="1"/>
  <c r="D28" i="12"/>
  <c r="D27" i="12"/>
  <c r="D26" i="12"/>
  <c r="D12" i="12"/>
  <c r="D11" i="12"/>
  <c r="D10" i="12"/>
  <c r="D9" i="12"/>
  <c r="E14" i="12"/>
  <c r="D8" i="12"/>
  <c r="B14" i="12"/>
  <c r="E13" i="12"/>
  <c r="D7" i="12"/>
  <c r="B13" i="12"/>
  <c r="C13" i="12" l="1"/>
  <c r="D13" i="12" s="1"/>
  <c r="C14" i="12"/>
  <c r="D14" i="12" s="1"/>
</calcChain>
</file>

<file path=xl/sharedStrings.xml><?xml version="1.0" encoding="utf-8"?>
<sst xmlns="http://schemas.openxmlformats.org/spreadsheetml/2006/main" count="731" uniqueCount="154">
  <si>
    <t>Rezervni kapacitet i trošak kapaciteta</t>
  </si>
  <si>
    <t>FCR</t>
  </si>
  <si>
    <t>aFRR</t>
  </si>
  <si>
    <t>mFRR</t>
  </si>
  <si>
    <t xml:space="preserve">Nevršno opt. </t>
  </si>
  <si>
    <t xml:space="preserve">Vršno opt. </t>
  </si>
  <si>
    <t>Nagore</t>
  </si>
  <si>
    <t>(00.00 - 06.00)</t>
  </si>
  <si>
    <t>(06.00 - 24.00)</t>
  </si>
  <si>
    <t>Potrebni kapacitet</t>
  </si>
  <si>
    <t>MW</t>
  </si>
  <si>
    <t>Ugovoreni kapacitet</t>
  </si>
  <si>
    <t>Tržišno ugovoreni kapacitet</t>
  </si>
  <si>
    <t>Cijena za ugovoreni kapacitet</t>
  </si>
  <si>
    <t>KM/MW/h</t>
  </si>
  <si>
    <t>Ugovoreni trošak</t>
  </si>
  <si>
    <t>KM</t>
  </si>
  <si>
    <t>Isporučeni kapacitet</t>
  </si>
  <si>
    <t>%</t>
  </si>
  <si>
    <t>Trošak kapaciteta</t>
  </si>
  <si>
    <t>EP BiH</t>
  </si>
  <si>
    <t>ERS</t>
  </si>
  <si>
    <t>EP HZHB</t>
  </si>
  <si>
    <t>Proces održavanja frekvencije - FCR</t>
  </si>
  <si>
    <t>Jan</t>
  </si>
  <si>
    <t>KM/MW</t>
  </si>
  <si>
    <t>Neisporučeni kapacitet</t>
  </si>
  <si>
    <t>Penal za neisp. kapacitet</t>
  </si>
  <si>
    <t>aFRR - nevršno opterećenje (00.00 - 06.00 sati)</t>
  </si>
  <si>
    <t>aFRR - vršno opterećenje (06.00 - 24.00 sati)</t>
  </si>
  <si>
    <t>mFRR nagore</t>
  </si>
  <si>
    <t>Manjak energije</t>
  </si>
  <si>
    <t>Višak energije</t>
  </si>
  <si>
    <t>Debalans BiH</t>
  </si>
  <si>
    <t>Ukupno</t>
  </si>
  <si>
    <t>MWh</t>
  </si>
  <si>
    <t>Max. satno</t>
  </si>
  <si>
    <t>FCR Nagore</t>
  </si>
  <si>
    <t>aFRR Nagore</t>
  </si>
  <si>
    <t>mFRR Nagore</t>
  </si>
  <si>
    <t>Ukupno Nagore</t>
  </si>
  <si>
    <t>Uzima se u obzir prekogranična razmjena sa drugim TSO za potrebe BiH</t>
  </si>
  <si>
    <t>Trošak balansiranja i ostvarene prosječne cijene</t>
  </si>
  <si>
    <t>Nagore - trošak</t>
  </si>
  <si>
    <t>Nagore - prosječna cijena</t>
  </si>
  <si>
    <t>KM/MWh</t>
  </si>
  <si>
    <t>Manjak - ukupno</t>
  </si>
  <si>
    <t>Manjak - maks. satno</t>
  </si>
  <si>
    <t>Višak - ukupno</t>
  </si>
  <si>
    <t>Višak - maks. satno</t>
  </si>
  <si>
    <t>Cijena manjak -     prosječna</t>
  </si>
  <si>
    <t>Cijena manjak - maksimalna</t>
  </si>
  <si>
    <t>Cijena višak -       prosječna</t>
  </si>
  <si>
    <t>Cijena višak -     minimalna</t>
  </si>
  <si>
    <t>Trošak balansne energije</t>
  </si>
  <si>
    <t>Trošak energije</t>
  </si>
  <si>
    <t>Prosječna cijena</t>
  </si>
  <si>
    <t>Max./Min. cijena</t>
  </si>
  <si>
    <t>Debalans</t>
  </si>
  <si>
    <t>Cijena</t>
  </si>
  <si>
    <t>MWh/h</t>
  </si>
  <si>
    <t>Manjak</t>
  </si>
  <si>
    <t>Višak</t>
  </si>
  <si>
    <t>Kompenzacije</t>
  </si>
  <si>
    <t>Gubici</t>
  </si>
  <si>
    <t>Referentna cijena</t>
  </si>
  <si>
    <t>Trošak</t>
  </si>
  <si>
    <t>Kompenzacije: "-" smjer - prijem, "+" smjer - davanje.</t>
  </si>
  <si>
    <t>KM /MWh</t>
  </si>
  <si>
    <t>XB razmjena -
uvoz</t>
  </si>
  <si>
    <t>Cijena uvoz prosječna</t>
  </si>
  <si>
    <t>Trošak -
uvoz</t>
  </si>
  <si>
    <t>XB razmjena -
izvoz</t>
  </si>
  <si>
    <t>Cijena izvoz prosječna</t>
  </si>
  <si>
    <t>Trošak -
izvoz</t>
  </si>
  <si>
    <t>Balansni kapaciteti</t>
  </si>
  <si>
    <t>FCR - kapacitet</t>
  </si>
  <si>
    <t>FCR - kapacitet - penal</t>
  </si>
  <si>
    <t>aFRR - kapacitet</t>
  </si>
  <si>
    <t>aFRR - kapacitet - penal</t>
  </si>
  <si>
    <t>mFRR nagore - kapacitet</t>
  </si>
  <si>
    <t>mFRR nagore - kapacitet - penal</t>
  </si>
  <si>
    <t>Gubici i FSkar</t>
  </si>
  <si>
    <t>FSkar</t>
  </si>
  <si>
    <t>Sistemska usluga</t>
  </si>
  <si>
    <t>Saldo</t>
  </si>
  <si>
    <t>Pozitivna vrijednost - višak sredstava NOSBiH</t>
  </si>
  <si>
    <t>FCR nagore</t>
  </si>
  <si>
    <t>aFRR nagore</t>
  </si>
  <si>
    <t>Ukupno nagore</t>
  </si>
  <si>
    <t>Uzima se u obzir prekogranična balansna energija za potrebe CA BiH</t>
  </si>
  <si>
    <t>mjesečno</t>
  </si>
  <si>
    <t>maks. satni</t>
  </si>
  <si>
    <t>prosječna</t>
  </si>
  <si>
    <t>maks./min.</t>
  </si>
  <si>
    <t>Za potrebe CA BiH uvoz (nagore)</t>
  </si>
  <si>
    <t>Za druge TSO    izvoz (nagore)</t>
  </si>
  <si>
    <t>2025/24</t>
  </si>
  <si>
    <t/>
  </si>
  <si>
    <t>Trošak Fskar</t>
  </si>
  <si>
    <t>Tablica 1. Izvješće o balansnim kapacitetima u BiH za 2025. godinu</t>
  </si>
  <si>
    <t>Nadolje</t>
  </si>
  <si>
    <t>Neosigurani kapacitet</t>
  </si>
  <si>
    <t>Penal za neosig. kapacitet</t>
  </si>
  <si>
    <t>U tablici su prikazane prosječne vrijednosti kapaciteta i cijena svedene na 1 sat.</t>
  </si>
  <si>
    <t>Udio PBU u isporučenom kapacitetu</t>
  </si>
  <si>
    <t>U tablici su prikazane prosječne vrijednosti kapaciteta svedene na 1 sat.</t>
  </si>
  <si>
    <t>Tablica 2: Izvješće o balansnim uslugama u BiH za 2025. godinu</t>
  </si>
  <si>
    <t>SIJ</t>
  </si>
  <si>
    <t>VELJ</t>
  </si>
  <si>
    <t>OŽU</t>
  </si>
  <si>
    <t>TRA</t>
  </si>
  <si>
    <t>SVI</t>
  </si>
  <si>
    <t>LIP</t>
  </si>
  <si>
    <t>SRP</t>
  </si>
  <si>
    <t>KOL</t>
  </si>
  <si>
    <t>RUJ</t>
  </si>
  <si>
    <t>LIS</t>
  </si>
  <si>
    <t>STU</t>
  </si>
  <si>
    <t>PRO</t>
  </si>
  <si>
    <t>Pozitivne vrijednosti fakturira NOSBiH i plaća PBU, negativne vrijednosti plaća NOSBiH i fakturira PBU</t>
  </si>
  <si>
    <t>Pozitivne vrijednosti fakturira NOSBiH i plaća PBU, negativne vrijednosti plaća NOSBiH i fakturira PBU (ENTSO-E za Fskar)</t>
  </si>
  <si>
    <t>Pozitivne vrijednosti fakturira NOSBiH i plaćaju sudionici na tržištu</t>
  </si>
  <si>
    <t>Angažirana balansna energija</t>
  </si>
  <si>
    <t>Tablica 3: Izvješće o balansnim uslugama u BiH za 2025. godinu</t>
  </si>
  <si>
    <t>Tablica 4: Izvješće o balansnim uslugama u BiH za 2025. godinu</t>
  </si>
  <si>
    <t>Tablica 5: Izvješće o balansnim uslugama u BiH za 2025. godinu</t>
  </si>
  <si>
    <t>Tablica 6: Izvješće o balansnim uslugama u BiH za 2025. godinu</t>
  </si>
  <si>
    <t>mFRR nadolje</t>
  </si>
  <si>
    <t>Tablica 8: Izvješće o balansnom tržištu u BiH za 2025. godinu</t>
  </si>
  <si>
    <t>FCR Nadolje</t>
  </si>
  <si>
    <t>aFRR Nadolje</t>
  </si>
  <si>
    <t>mFRR Nadolje</t>
  </si>
  <si>
    <t>Ukupno Nadolje</t>
  </si>
  <si>
    <t>Nadolje - trošak</t>
  </si>
  <si>
    <t>Nadolje - prosječna cijena</t>
  </si>
  <si>
    <t>Tablica 9: Izvješće o prenosnim gubicima i prekograničnom poravnanju (Fskar) za 2025. godinu</t>
  </si>
  <si>
    <t>Tablica 10: Izvješće o prekograničnoj razmjeni (XB) balansne energije za 2025. godinu</t>
  </si>
  <si>
    <t>Angažirana energija u BiH za potrebe drugih TSO</t>
  </si>
  <si>
    <t>Angažirana prekogranična energija zbog potreba BiH</t>
  </si>
  <si>
    <t>Tablica 11: Financijski saldo - pomoćne usluge i balansna energija u 2025. godini</t>
  </si>
  <si>
    <t>mFRR nadolje - kapacitet</t>
  </si>
  <si>
    <t>mFRR nadolje - kapacitet - penal</t>
  </si>
  <si>
    <t>Angažirana  balansna energija</t>
  </si>
  <si>
    <t>Ukupno nadolje</t>
  </si>
  <si>
    <t>FCR nadolje</t>
  </si>
  <si>
    <t>aFRR nadolje</t>
  </si>
  <si>
    <t>Angažirana prekogranična balansna energija</t>
  </si>
  <si>
    <t>Za potrebe CA BiH izvoz (nadolje)</t>
  </si>
  <si>
    <t>Za druge TSO    uvoz (nadolje)</t>
  </si>
  <si>
    <t>Angažirana energija</t>
  </si>
  <si>
    <t>Tablica 7: Odstupanja BiH u zadnjih 5 godina</t>
  </si>
  <si>
    <t>Izvješće o radu balansnog tržišta u BiH za 2025. godinu</t>
  </si>
  <si>
    <t>Elektrane Stanari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</si>
</sst>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4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4" xfId="0" applyFont="1" applyBorder="1"/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3" fontId="2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9" fontId="2" fillId="0" borderId="6" xfId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2" fillId="0" borderId="8" xfId="0" applyFont="1" applyBorder="1"/>
    <xf numFmtId="0" fontId="9" fillId="0" borderId="9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1" xfId="0" applyFont="1" applyBorder="1"/>
    <xf numFmtId="0" fontId="9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9" fillId="0" borderId="11" xfId="0" applyFont="1" applyBorder="1" applyAlignment="1">
      <alignment horizontal="center"/>
    </xf>
    <xf numFmtId="9" fontId="2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0" fontId="10" fillId="0" borderId="0" xfId="0" applyFont="1"/>
    <xf numFmtId="0" fontId="11" fillId="0" borderId="0" xfId="0" applyFont="1"/>
    <xf numFmtId="0" fontId="0" fillId="0" borderId="12" xfId="0" applyBorder="1"/>
    <xf numFmtId="0" fontId="12" fillId="0" borderId="13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3" fillId="0" borderId="6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0" xfId="1" applyFont="1"/>
    <xf numFmtId="1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3" fontId="0" fillId="0" borderId="6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0" xfId="0" applyNumberFormat="1"/>
    <xf numFmtId="9" fontId="0" fillId="0" borderId="6" xfId="1" applyFont="1" applyBorder="1" applyAlignment="1">
      <alignment horizontal="center"/>
    </xf>
    <xf numFmtId="10" fontId="0" fillId="0" borderId="14" xfId="1" applyNumberFormat="1" applyFont="1" applyFill="1" applyBorder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12" fillId="0" borderId="12" xfId="0" applyFont="1" applyBorder="1"/>
    <xf numFmtId="9" fontId="12" fillId="0" borderId="13" xfId="0" applyNumberFormat="1" applyFont="1" applyBorder="1" applyAlignment="1">
      <alignment horizontal="center"/>
    </xf>
    <xf numFmtId="0" fontId="0" fillId="0" borderId="8" xfId="0" applyBorder="1"/>
    <xf numFmtId="0" fontId="14" fillId="0" borderId="9" xfId="0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9" fontId="0" fillId="0" borderId="15" xfId="1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14" fillId="0" borderId="10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9" fontId="0" fillId="0" borderId="2" xfId="1" applyFont="1" applyBorder="1" applyAlignment="1">
      <alignment horizontal="center"/>
    </xf>
    <xf numFmtId="2" fontId="0" fillId="0" borderId="0" xfId="0" applyNumberFormat="1"/>
    <xf numFmtId="4" fontId="0" fillId="0" borderId="14" xfId="0" applyNumberForma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0" fontId="16" fillId="0" borderId="0" xfId="0" applyFont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9" fontId="12" fillId="0" borderId="13" xfId="1" applyFon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7" fillId="0" borderId="13" xfId="0" applyFont="1" applyBorder="1"/>
    <xf numFmtId="0" fontId="17" fillId="0" borderId="12" xfId="0" applyFont="1" applyBorder="1"/>
    <xf numFmtId="0" fontId="18" fillId="0" borderId="5" xfId="0" applyFont="1" applyBorder="1"/>
    <xf numFmtId="0" fontId="18" fillId="0" borderId="4" xfId="0" applyFont="1" applyBorder="1"/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3" xfId="0" applyFont="1" applyBorder="1"/>
    <xf numFmtId="0" fontId="19" fillId="0" borderId="0" xfId="0" applyFont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17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3" fontId="18" fillId="0" borderId="5" xfId="0" applyNumberFormat="1" applyFont="1" applyBorder="1" applyAlignment="1">
      <alignment horizontal="center"/>
    </xf>
    <xf numFmtId="3" fontId="18" fillId="0" borderId="4" xfId="0" applyNumberFormat="1" applyFont="1" applyBorder="1" applyAlignment="1">
      <alignment horizontal="center"/>
    </xf>
    <xf numFmtId="3" fontId="18" fillId="0" borderId="11" xfId="0" applyNumberFormat="1" applyFont="1" applyBorder="1" applyAlignment="1">
      <alignment horizontal="center"/>
    </xf>
    <xf numFmtId="0" fontId="17" fillId="0" borderId="0" xfId="0" applyFont="1"/>
    <xf numFmtId="3" fontId="0" fillId="0" borderId="18" xfId="0" applyNumberFormat="1" applyBorder="1" applyAlignment="1">
      <alignment horizontal="center"/>
    </xf>
    <xf numFmtId="0" fontId="13" fillId="0" borderId="12" xfId="0" applyFont="1" applyBorder="1" applyAlignment="1">
      <alignment wrapText="1"/>
    </xf>
    <xf numFmtId="0" fontId="14" fillId="0" borderId="16" xfId="0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9" fontId="0" fillId="0" borderId="13" xfId="1" applyFont="1" applyBorder="1" applyAlignment="1">
      <alignment horizontal="center"/>
    </xf>
    <xf numFmtId="9" fontId="0" fillId="0" borderId="18" xfId="1" applyFont="1" applyBorder="1" applyAlignment="1">
      <alignment horizontal="center"/>
    </xf>
    <xf numFmtId="0" fontId="17" fillId="0" borderId="4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9" xfId="0" applyBorder="1" applyAlignment="1">
      <alignment wrapText="1"/>
    </xf>
    <xf numFmtId="0" fontId="14" fillId="0" borderId="20" xfId="0" applyFon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9" fontId="0" fillId="0" borderId="13" xfId="1" applyFont="1" applyFill="1" applyBorder="1" applyAlignment="1">
      <alignment horizontal="center"/>
    </xf>
    <xf numFmtId="0" fontId="0" fillId="0" borderId="16" xfId="0" applyBorder="1"/>
    <xf numFmtId="0" fontId="12" fillId="0" borderId="16" xfId="0" applyFon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12" fillId="0" borderId="24" xfId="0" applyFont="1" applyBorder="1" applyAlignment="1">
      <alignment horizontal="center"/>
    </xf>
    <xf numFmtId="9" fontId="0" fillId="0" borderId="12" xfId="1" applyFont="1" applyBorder="1" applyAlignment="1">
      <alignment horizontal="center"/>
    </xf>
    <xf numFmtId="0" fontId="0" fillId="0" borderId="25" xfId="0" applyBorder="1" applyAlignment="1">
      <alignment wrapText="1"/>
    </xf>
    <xf numFmtId="0" fontId="14" fillId="0" borderId="26" xfId="0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9" fontId="0" fillId="0" borderId="25" xfId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0" fontId="0" fillId="0" borderId="13" xfId="1" applyNumberFormat="1" applyFont="1" applyBorder="1" applyAlignment="1">
      <alignment horizontal="center"/>
    </xf>
    <xf numFmtId="4" fontId="12" fillId="0" borderId="13" xfId="0" applyNumberFormat="1" applyFont="1" applyBorder="1" applyAlignment="1">
      <alignment horizontal="center"/>
    </xf>
    <xf numFmtId="4" fontId="12" fillId="0" borderId="12" xfId="0" applyNumberFormat="1" applyFont="1" applyBorder="1" applyAlignment="1">
      <alignment horizontal="center"/>
    </xf>
    <xf numFmtId="0" fontId="2" fillId="2" borderId="0" xfId="0" applyFont="1" applyFill="1"/>
    <xf numFmtId="0" fontId="6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4" fontId="2" fillId="0" borderId="6" xfId="0" applyNumberFormat="1" applyFont="1" applyBorder="1" applyAlignment="1">
      <alignment horizontal="center"/>
    </xf>
    <xf numFmtId="0" fontId="8" fillId="0" borderId="19" xfId="0" applyFont="1" applyBorder="1" applyAlignment="1">
      <alignment horizontal="left" wrapText="1"/>
    </xf>
    <xf numFmtId="3" fontId="2" fillId="0" borderId="19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0" fontId="8" fillId="0" borderId="12" xfId="0" applyFont="1" applyBorder="1" applyAlignment="1">
      <alignment horizontal="left" wrapText="1"/>
    </xf>
    <xf numFmtId="3" fontId="2" fillId="0" borderId="12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0" fontId="21" fillId="0" borderId="1" xfId="0" applyFont="1" applyBorder="1" applyAlignment="1">
      <alignment vertical="top"/>
    </xf>
    <xf numFmtId="0" fontId="6" fillId="2" borderId="6" xfId="0" applyFont="1" applyFill="1" applyBorder="1"/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6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3" borderId="0" xfId="0" applyFill="1"/>
    <xf numFmtId="0" fontId="0" fillId="4" borderId="6" xfId="0" applyFill="1" applyBorder="1" applyAlignment="1">
      <alignment wrapText="1"/>
    </xf>
    <xf numFmtId="0" fontId="14" fillId="4" borderId="7" xfId="0" applyFon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3" fontId="0" fillId="4" borderId="23" xfId="0" applyNumberFormat="1" applyFill="1" applyBorder="1" applyAlignment="1">
      <alignment horizontal="center"/>
    </xf>
    <xf numFmtId="9" fontId="0" fillId="4" borderId="6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818998</xdr:colOff>
      <xdr:row>0</xdr:row>
      <xdr:rowOff>1027912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AD26B72-9482-4883-AC33-FED347D1A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29173" cy="102791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71438</xdr:colOff>
      <xdr:row>3</xdr:row>
      <xdr:rowOff>47625</xdr:rowOff>
    </xdr:from>
    <xdr:to>
      <xdr:col>17</xdr:col>
      <xdr:colOff>226218</xdr:colOff>
      <xdr:row>29</xdr:row>
      <xdr:rowOff>109204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6C2B6C-7958-F2BD-CD5C-43CC05328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1844" y="1714500"/>
          <a:ext cx="5834062" cy="693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18</xdr:row>
      <xdr:rowOff>76200</xdr:rowOff>
    </xdr:from>
    <xdr:ext cx="474361" cy="2488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58F5F0A-8799-401A-85FD-325F7A4260E3}"/>
            </a:ext>
          </a:extLst>
        </xdr:cNvPr>
        <xdr:cNvSpPr txBox="1"/>
      </xdr:nvSpPr>
      <xdr:spPr>
        <a:xfrm>
          <a:off x="895350" y="5286375"/>
          <a:ext cx="47436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bs-Latn-BA" sz="1000" i="1">
              <a:latin typeface="+mn-lt"/>
              <a:cs typeface="Times New Roman" panose="02020603050405020304" pitchFamily="18" charset="0"/>
            </a:rPr>
            <a:t>MWh</a:t>
          </a:r>
        </a:p>
      </xdr:txBody>
    </xdr:sp>
    <xdr:clientData/>
  </xdr:oneCellAnchor>
  <xdr:twoCellAnchor editAs="oneCell">
    <xdr:from>
      <xdr:col>1</xdr:col>
      <xdr:colOff>102354</xdr:colOff>
      <xdr:row>13</xdr:row>
      <xdr:rowOff>171450</xdr:rowOff>
    </xdr:from>
    <xdr:to>
      <xdr:col>12</xdr:col>
      <xdr:colOff>161925</xdr:colOff>
      <xdr:row>27</xdr:row>
      <xdr:rowOff>66675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63D41E-1A10-21B8-7039-E2F296E35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879" y="4429125"/>
          <a:ext cx="7355721" cy="256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523875</xdr:colOff>
      <xdr:row>3</xdr:row>
      <xdr:rowOff>114300</xdr:rowOff>
    </xdr:from>
    <xdr:to>
      <xdr:col>25</xdr:col>
      <xdr:colOff>504825</xdr:colOff>
      <xdr:row>12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B00B30-E78D-BA57-6173-B5AAF912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752475"/>
          <a:ext cx="5467350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CA5B615-0F27-4DE6-95FB-0E02ABC10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32713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2639-B33E-4071-9D78-ECA54E263146}">
  <dimension ref="A1:U29"/>
  <sheetViews>
    <sheetView zoomScale="80" zoomScaleNormal="80" workbookViewId="0">
      <selection activeCell="D37" sqref="D37"/>
    </sheetView>
  </sheetViews>
  <sheetFormatPr defaultRowHeight="15" x14ac:dyDescent="0.25"/>
  <cols>
    <col min="1" max="1" width="18.140625" customWidth="1"/>
    <col min="2" max="2" width="6.5703125" customWidth="1"/>
    <col min="3" max="7" width="13.7109375" customWidth="1"/>
    <col min="8" max="9" width="12.28515625" customWidth="1"/>
  </cols>
  <sheetData>
    <row r="1" spans="1:7" s="1" customFormat="1" ht="96.75" customHeight="1" x14ac:dyDescent="0.25"/>
    <row r="2" spans="1:7" ht="18.75" x14ac:dyDescent="0.3">
      <c r="A2" s="180" t="s">
        <v>100</v>
      </c>
      <c r="B2" s="180"/>
      <c r="C2" s="180"/>
      <c r="D2" s="180"/>
      <c r="E2" s="180"/>
      <c r="F2" s="180"/>
      <c r="G2" s="180"/>
    </row>
    <row r="3" spans="1:7" ht="15.75" x14ac:dyDescent="0.25">
      <c r="A3" s="2"/>
      <c r="B3" s="1"/>
      <c r="C3" s="1"/>
      <c r="D3" s="1"/>
      <c r="E3" s="1"/>
      <c r="F3" s="1"/>
      <c r="G3" s="1"/>
    </row>
    <row r="4" spans="1:7" ht="15.75" x14ac:dyDescent="0.25">
      <c r="A4" s="3" t="s">
        <v>0</v>
      </c>
      <c r="B4" s="4"/>
      <c r="C4" s="4"/>
      <c r="D4" s="4"/>
      <c r="E4" s="4"/>
      <c r="F4" s="4"/>
      <c r="G4" s="4"/>
    </row>
    <row r="5" spans="1:7" ht="15.75" x14ac:dyDescent="0.25">
      <c r="A5" s="5"/>
      <c r="B5" s="5"/>
      <c r="C5" s="6" t="s">
        <v>1</v>
      </c>
      <c r="D5" s="7" t="s">
        <v>2</v>
      </c>
      <c r="E5" s="7" t="s">
        <v>2</v>
      </c>
      <c r="F5" s="7" t="s">
        <v>3</v>
      </c>
      <c r="G5" s="7" t="s">
        <v>3</v>
      </c>
    </row>
    <row r="6" spans="1:7" ht="15.75" x14ac:dyDescent="0.25">
      <c r="A6" s="2"/>
      <c r="B6" s="2"/>
      <c r="C6" s="8"/>
      <c r="D6" s="9" t="s">
        <v>4</v>
      </c>
      <c r="E6" s="9" t="s">
        <v>5</v>
      </c>
      <c r="F6" s="9" t="s">
        <v>6</v>
      </c>
      <c r="G6" s="9" t="s">
        <v>101</v>
      </c>
    </row>
    <row r="7" spans="1:7" ht="16.5" thickBot="1" x14ac:dyDescent="0.3">
      <c r="A7" s="10"/>
      <c r="B7" s="10"/>
      <c r="C7" s="11"/>
      <c r="D7" s="12" t="s">
        <v>7</v>
      </c>
      <c r="E7" s="12" t="s">
        <v>8</v>
      </c>
      <c r="F7" s="13"/>
      <c r="G7" s="13"/>
    </row>
    <row r="8" spans="1:7" ht="30" customHeight="1" x14ac:dyDescent="0.25">
      <c r="A8" s="14" t="s">
        <v>9</v>
      </c>
      <c r="B8" s="15" t="s">
        <v>10</v>
      </c>
      <c r="C8" s="16">
        <v>14</v>
      </c>
      <c r="D8" s="16">
        <v>27.570776255707763</v>
      </c>
      <c r="E8" s="16">
        <v>46.416438356164385</v>
      </c>
      <c r="F8" s="16">
        <v>195.99999999999997</v>
      </c>
      <c r="G8" s="16">
        <v>68</v>
      </c>
    </row>
    <row r="9" spans="1:7" ht="30" customHeight="1" x14ac:dyDescent="0.25">
      <c r="A9" s="14" t="s">
        <v>11</v>
      </c>
      <c r="B9" s="15" t="s">
        <v>10</v>
      </c>
      <c r="C9" s="16">
        <v>14</v>
      </c>
      <c r="D9" s="16">
        <v>27.570776255707763</v>
      </c>
      <c r="E9" s="16">
        <v>46.416438356164385</v>
      </c>
      <c r="F9" s="16">
        <v>195.99999999999997</v>
      </c>
      <c r="G9" s="16">
        <v>66.191780821917803</v>
      </c>
    </row>
    <row r="10" spans="1:7" ht="30" customHeight="1" x14ac:dyDescent="0.25">
      <c r="A10" s="14" t="s">
        <v>12</v>
      </c>
      <c r="B10" s="15" t="s">
        <v>10</v>
      </c>
      <c r="C10" s="16">
        <v>14</v>
      </c>
      <c r="D10" s="16">
        <v>23.116438356164387</v>
      </c>
      <c r="E10" s="16">
        <v>46.087671232876708</v>
      </c>
      <c r="F10" s="16">
        <v>195.99999999999997</v>
      </c>
      <c r="G10" s="16">
        <v>64.320776255707756</v>
      </c>
    </row>
    <row r="11" spans="1:7" ht="30" customHeight="1" x14ac:dyDescent="0.25">
      <c r="A11" s="14" t="s">
        <v>13</v>
      </c>
      <c r="B11" s="17" t="s">
        <v>14</v>
      </c>
      <c r="C11" s="16">
        <v>7.5650000000000013</v>
      </c>
      <c r="D11" s="16">
        <v>42.966788671745611</v>
      </c>
      <c r="E11" s="16">
        <v>41.138114744422133</v>
      </c>
      <c r="F11" s="16">
        <v>5.4582224280123022</v>
      </c>
      <c r="G11" s="16">
        <v>1.0129945329746137</v>
      </c>
    </row>
    <row r="12" spans="1:7" ht="30" customHeight="1" x14ac:dyDescent="0.25">
      <c r="A12" s="14" t="s">
        <v>15</v>
      </c>
      <c r="B12" s="15" t="s">
        <v>16</v>
      </c>
      <c r="C12" s="18">
        <v>927771.60000000009</v>
      </c>
      <c r="D12" s="18">
        <v>2594334.6999999997</v>
      </c>
      <c r="E12" s="18">
        <v>12545314.919999998</v>
      </c>
      <c r="F12" s="18">
        <v>9371549.5800000019</v>
      </c>
      <c r="G12" s="18">
        <v>587374.75</v>
      </c>
    </row>
    <row r="13" spans="1:7" ht="24.95" customHeight="1" x14ac:dyDescent="0.25">
      <c r="A13" s="14" t="s">
        <v>17</v>
      </c>
      <c r="B13" s="15" t="s">
        <v>10</v>
      </c>
      <c r="C13" s="19">
        <v>14</v>
      </c>
      <c r="D13" s="19">
        <v>9.4364794520547939</v>
      </c>
      <c r="E13" s="19">
        <v>18.873734322678843</v>
      </c>
      <c r="F13" s="19">
        <v>138.47334474885844</v>
      </c>
      <c r="G13" s="19">
        <v>51.896917808219179</v>
      </c>
    </row>
    <row r="14" spans="1:7" ht="30" customHeight="1" x14ac:dyDescent="0.25">
      <c r="A14" s="14" t="s">
        <v>17</v>
      </c>
      <c r="B14" s="15" t="s">
        <v>18</v>
      </c>
      <c r="C14" s="20">
        <v>1</v>
      </c>
      <c r="D14" s="20">
        <v>0.3422638290824776</v>
      </c>
      <c r="E14" s="20">
        <v>0.40661746120751846</v>
      </c>
      <c r="F14" s="20">
        <v>0.70649665688193086</v>
      </c>
      <c r="G14" s="20">
        <v>0.78403870033112588</v>
      </c>
    </row>
    <row r="15" spans="1:7" ht="30" customHeight="1" x14ac:dyDescent="0.25">
      <c r="A15" s="14" t="s">
        <v>19</v>
      </c>
      <c r="B15" s="15" t="s">
        <v>16</v>
      </c>
      <c r="C15" s="18">
        <v>927771.60000000009</v>
      </c>
      <c r="D15" s="18">
        <v>887385.09230000002</v>
      </c>
      <c r="E15" s="18">
        <v>5040816.4506000001</v>
      </c>
      <c r="F15" s="18">
        <v>6630672.2100000009</v>
      </c>
      <c r="G15" s="18">
        <v>453050.59999999992</v>
      </c>
    </row>
    <row r="16" spans="1:7" ht="30" customHeight="1" x14ac:dyDescent="0.25">
      <c r="A16" s="14" t="s">
        <v>102</v>
      </c>
      <c r="B16" s="15" t="s">
        <v>10</v>
      </c>
      <c r="C16" s="19">
        <v>0</v>
      </c>
      <c r="D16" s="19">
        <v>18.134296803652969</v>
      </c>
      <c r="E16" s="19">
        <v>27.542704033485538</v>
      </c>
      <c r="F16" s="19">
        <v>57.526655251141563</v>
      </c>
      <c r="G16" s="19">
        <v>15.38093607305936</v>
      </c>
    </row>
    <row r="17" spans="1:21" ht="30" customHeight="1" x14ac:dyDescent="0.25">
      <c r="A17" s="14" t="s">
        <v>103</v>
      </c>
      <c r="B17" s="15" t="s">
        <v>16</v>
      </c>
      <c r="C17" s="18">
        <v>0</v>
      </c>
      <c r="D17" s="18">
        <v>170770.67299999998</v>
      </c>
      <c r="E17" s="18">
        <v>778108.93165000004</v>
      </c>
      <c r="F17" s="18">
        <v>453540.14999999997</v>
      </c>
      <c r="G17" s="18">
        <v>26296.829999999998</v>
      </c>
    </row>
    <row r="18" spans="1:21" x14ac:dyDescent="0.25">
      <c r="A18" s="21" t="s">
        <v>104</v>
      </c>
      <c r="B18" s="22"/>
      <c r="C18" s="23"/>
      <c r="D18" s="23"/>
      <c r="E18" s="24"/>
      <c r="F18" s="24"/>
      <c r="G18" s="24"/>
    </row>
    <row r="19" spans="1:21" x14ac:dyDescent="0.25">
      <c r="A19" s="1"/>
      <c r="B19" s="1"/>
      <c r="C19" s="24"/>
      <c r="D19" s="24"/>
      <c r="E19" s="24"/>
      <c r="F19" s="24"/>
      <c r="G19" s="24"/>
    </row>
    <row r="20" spans="1:21" ht="15.75" thickBot="1" x14ac:dyDescent="0.3">
      <c r="A20" s="25" t="s">
        <v>105</v>
      </c>
      <c r="B20" s="25"/>
      <c r="C20" s="26"/>
      <c r="D20" s="26"/>
      <c r="E20" s="26"/>
      <c r="F20" s="26"/>
      <c r="G20" s="26"/>
    </row>
    <row r="21" spans="1:21" x14ac:dyDescent="0.25">
      <c r="A21" s="27" t="s">
        <v>20</v>
      </c>
      <c r="B21" s="28" t="s">
        <v>10</v>
      </c>
      <c r="C21" s="29">
        <v>9.9999999999999982</v>
      </c>
      <c r="D21" s="29">
        <v>4.2524566210045656</v>
      </c>
      <c r="E21" s="29">
        <v>7.8959550228310507</v>
      </c>
      <c r="F21" s="29">
        <v>46.94292237442923</v>
      </c>
      <c r="G21" s="29">
        <v>1.0062785388127855</v>
      </c>
    </row>
    <row r="22" spans="1:21" x14ac:dyDescent="0.25">
      <c r="A22" s="30" t="s">
        <v>20</v>
      </c>
      <c r="B22" s="15" t="s">
        <v>18</v>
      </c>
      <c r="C22" s="20">
        <v>0.71428571428571419</v>
      </c>
      <c r="D22" s="20">
        <v>0.45064016115444333</v>
      </c>
      <c r="E22" s="20">
        <v>0.41835679616106508</v>
      </c>
      <c r="F22" s="20">
        <v>0.33900331113953414</v>
      </c>
      <c r="G22" s="20">
        <v>1.9389948022181309E-2</v>
      </c>
    </row>
    <row r="23" spans="1:21" x14ac:dyDescent="0.25">
      <c r="A23" s="31" t="s">
        <v>21</v>
      </c>
      <c r="B23" s="32" t="s">
        <v>10</v>
      </c>
      <c r="C23" s="33">
        <v>3.9999999999999996</v>
      </c>
      <c r="D23" s="33">
        <v>5.1840228310502283</v>
      </c>
      <c r="E23" s="33">
        <v>10.977779299847793</v>
      </c>
      <c r="F23" s="33">
        <v>17.022031963470319</v>
      </c>
      <c r="G23" s="33">
        <v>29.603767123287671</v>
      </c>
    </row>
    <row r="24" spans="1:21" x14ac:dyDescent="0.25">
      <c r="A24" s="30" t="s">
        <v>21</v>
      </c>
      <c r="B24" s="15" t="s">
        <v>18</v>
      </c>
      <c r="C24" s="20">
        <v>0.2857142857142857</v>
      </c>
      <c r="D24" s="20">
        <v>0.54935983884555661</v>
      </c>
      <c r="E24" s="20">
        <v>0.58164320383893497</v>
      </c>
      <c r="F24" s="20">
        <v>0.1229264158697275</v>
      </c>
      <c r="G24" s="20">
        <v>0.5704340136862458</v>
      </c>
      <c r="U24" s="173"/>
    </row>
    <row r="25" spans="1:21" x14ac:dyDescent="0.25">
      <c r="A25" s="31" t="s">
        <v>22</v>
      </c>
      <c r="B25" s="32" t="s">
        <v>10</v>
      </c>
      <c r="C25" s="33">
        <v>0</v>
      </c>
      <c r="D25" s="33">
        <v>0</v>
      </c>
      <c r="E25" s="33">
        <v>0</v>
      </c>
      <c r="F25" s="33">
        <v>74.508390410958896</v>
      </c>
      <c r="G25" s="33">
        <v>1.7292237442922376</v>
      </c>
    </row>
    <row r="26" spans="1:21" x14ac:dyDescent="0.25">
      <c r="A26" s="30" t="s">
        <v>22</v>
      </c>
      <c r="B26" s="15" t="s">
        <v>18</v>
      </c>
      <c r="C26" s="20">
        <v>0</v>
      </c>
      <c r="D26" s="20">
        <v>0</v>
      </c>
      <c r="E26" s="20">
        <v>0</v>
      </c>
      <c r="F26" s="20">
        <v>0.5380702729907384</v>
      </c>
      <c r="G26" s="20">
        <v>3.3320355376063808E-2</v>
      </c>
    </row>
    <row r="27" spans="1:21" x14ac:dyDescent="0.25">
      <c r="A27" s="31" t="s">
        <v>153</v>
      </c>
      <c r="B27" s="32" t="s">
        <v>10</v>
      </c>
      <c r="C27" s="33">
        <v>0</v>
      </c>
      <c r="D27" s="33"/>
      <c r="E27" s="33"/>
      <c r="F27" s="33">
        <v>0</v>
      </c>
      <c r="G27" s="33">
        <v>19.557648401826484</v>
      </c>
    </row>
    <row r="28" spans="1:21" ht="15.75" thickBot="1" x14ac:dyDescent="0.3">
      <c r="A28" s="34" t="s">
        <v>153</v>
      </c>
      <c r="B28" s="35" t="s">
        <v>18</v>
      </c>
      <c r="C28" s="36">
        <v>0</v>
      </c>
      <c r="D28" s="36"/>
      <c r="E28" s="36"/>
      <c r="F28" s="36">
        <v>0</v>
      </c>
      <c r="G28" s="36">
        <v>0.37685568291550908</v>
      </c>
    </row>
    <row r="29" spans="1:21" x14ac:dyDescent="0.25">
      <c r="A29" s="21" t="s">
        <v>106</v>
      </c>
      <c r="B29" s="1"/>
      <c r="C29" s="1"/>
      <c r="D29" s="1"/>
      <c r="E29" s="1"/>
      <c r="F29" s="1"/>
      <c r="G29" s="1"/>
    </row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CFC3C-5E5D-4413-BF56-382F25040F86}">
  <dimension ref="A1:P18"/>
  <sheetViews>
    <sheetView workbookViewId="0">
      <selection activeCell="Q27" sqref="Q27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7" customWidth="1"/>
    <col min="15" max="15" width="10.7109375" style="37" customWidth="1"/>
    <col min="16" max="16" width="9.7109375" style="37" customWidth="1"/>
  </cols>
  <sheetData>
    <row r="1" spans="1:16" ht="18.75" x14ac:dyDescent="0.3">
      <c r="A1" s="39" t="s">
        <v>137</v>
      </c>
    </row>
    <row r="2" spans="1:16" ht="15.75" x14ac:dyDescent="0.25">
      <c r="A2" s="40"/>
    </row>
    <row r="3" spans="1:16" ht="15.75" x14ac:dyDescent="0.25">
      <c r="A3" s="40" t="s">
        <v>138</v>
      </c>
    </row>
    <row r="4" spans="1:16" ht="15.75" thickBot="1" x14ac:dyDescent="0.3">
      <c r="A4" s="41"/>
      <c r="B4" s="131"/>
      <c r="C4" s="43" t="s">
        <v>108</v>
      </c>
      <c r="D4" s="43" t="s">
        <v>109</v>
      </c>
      <c r="E4" s="43" t="s">
        <v>110</v>
      </c>
      <c r="F4" s="43" t="s">
        <v>111</v>
      </c>
      <c r="G4" s="43" t="s">
        <v>112</v>
      </c>
      <c r="H4" s="43" t="s">
        <v>113</v>
      </c>
      <c r="I4" s="43" t="s">
        <v>114</v>
      </c>
      <c r="J4" s="43" t="s">
        <v>115</v>
      </c>
      <c r="K4" s="43" t="s">
        <v>116</v>
      </c>
      <c r="L4" s="43" t="s">
        <v>117</v>
      </c>
      <c r="M4" s="43" t="s">
        <v>118</v>
      </c>
      <c r="N4" s="132" t="s">
        <v>119</v>
      </c>
      <c r="O4" s="140">
        <v>2025</v>
      </c>
      <c r="P4" s="43" t="s">
        <v>97</v>
      </c>
    </row>
    <row r="5" spans="1:16" ht="30" x14ac:dyDescent="0.25">
      <c r="A5" s="142" t="s">
        <v>69</v>
      </c>
      <c r="B5" s="143" t="s">
        <v>35</v>
      </c>
      <c r="C5" s="144">
        <v>0</v>
      </c>
      <c r="D5" s="144" t="s">
        <v>98</v>
      </c>
      <c r="E5" s="144">
        <v>0</v>
      </c>
      <c r="F5" s="144">
        <v>0</v>
      </c>
      <c r="G5" s="144" t="s">
        <v>98</v>
      </c>
      <c r="H5" s="144">
        <v>0</v>
      </c>
      <c r="I5" s="144">
        <v>0</v>
      </c>
      <c r="J5" s="144">
        <v>0</v>
      </c>
      <c r="K5" s="144">
        <v>0</v>
      </c>
      <c r="L5" s="144" t="s">
        <v>98</v>
      </c>
      <c r="M5" s="149">
        <v>18.75</v>
      </c>
      <c r="N5" s="145" t="s">
        <v>98</v>
      </c>
      <c r="O5" s="146">
        <v>18.75</v>
      </c>
      <c r="P5" s="147">
        <v>2.2764053919848676E-2</v>
      </c>
    </row>
    <row r="6" spans="1:16" ht="30" x14ac:dyDescent="0.25">
      <c r="A6" s="117" t="s">
        <v>70</v>
      </c>
      <c r="B6" s="52" t="s">
        <v>68</v>
      </c>
      <c r="C6" s="125"/>
      <c r="D6" s="125"/>
      <c r="E6" s="125"/>
      <c r="F6" s="125"/>
      <c r="G6" s="125"/>
      <c r="H6" s="125"/>
      <c r="I6" s="125"/>
      <c r="J6" s="125"/>
      <c r="K6" s="125"/>
      <c r="L6" s="125" t="s">
        <v>98</v>
      </c>
      <c r="M6" s="125">
        <v>-400</v>
      </c>
      <c r="N6" s="135" t="s">
        <v>98</v>
      </c>
      <c r="O6" s="136">
        <v>-400</v>
      </c>
      <c r="P6" s="56">
        <v>1.2043515762687305</v>
      </c>
    </row>
    <row r="7" spans="1:16" ht="30.75" thickBot="1" x14ac:dyDescent="0.3">
      <c r="A7" s="127" t="s">
        <v>71</v>
      </c>
      <c r="B7" s="105" t="s">
        <v>16</v>
      </c>
      <c r="C7" s="106" t="s">
        <v>98</v>
      </c>
      <c r="D7" s="106" t="s">
        <v>98</v>
      </c>
      <c r="E7" s="106" t="s">
        <v>98</v>
      </c>
      <c r="F7" s="106" t="s">
        <v>98</v>
      </c>
      <c r="G7" s="106" t="s">
        <v>98</v>
      </c>
      <c r="H7" s="106" t="s">
        <v>98</v>
      </c>
      <c r="I7" s="106" t="s">
        <v>98</v>
      </c>
      <c r="J7" s="106" t="s">
        <v>98</v>
      </c>
      <c r="K7" s="106" t="s">
        <v>98</v>
      </c>
      <c r="L7" s="106" t="s">
        <v>98</v>
      </c>
      <c r="M7" s="106">
        <v>-7500</v>
      </c>
      <c r="N7" s="137" t="s">
        <v>98</v>
      </c>
      <c r="O7" s="138">
        <v>-7500</v>
      </c>
      <c r="P7" s="141">
        <v>2.7415924220636125E-2</v>
      </c>
    </row>
    <row r="8" spans="1:16" ht="30" x14ac:dyDescent="0.25">
      <c r="A8" s="142" t="s">
        <v>72</v>
      </c>
      <c r="B8" s="143" t="s">
        <v>35</v>
      </c>
      <c r="C8" s="144" t="s">
        <v>98</v>
      </c>
      <c r="D8" s="144" t="s">
        <v>98</v>
      </c>
      <c r="E8" s="144">
        <v>74</v>
      </c>
      <c r="F8" s="144">
        <v>54</v>
      </c>
      <c r="G8" s="144">
        <v>493</v>
      </c>
      <c r="H8" s="144">
        <v>30</v>
      </c>
      <c r="I8" s="144">
        <v>0</v>
      </c>
      <c r="J8" s="144" t="s">
        <v>98</v>
      </c>
      <c r="K8" s="144">
        <v>68</v>
      </c>
      <c r="L8" s="144" t="s">
        <v>98</v>
      </c>
      <c r="M8" s="149">
        <v>0</v>
      </c>
      <c r="N8" s="145">
        <v>0</v>
      </c>
      <c r="O8" s="146">
        <v>719</v>
      </c>
      <c r="P8" s="147">
        <v>1.9972222222222222</v>
      </c>
    </row>
    <row r="9" spans="1:16" ht="30" x14ac:dyDescent="0.25">
      <c r="A9" s="117" t="s">
        <v>73</v>
      </c>
      <c r="B9" s="52" t="s">
        <v>68</v>
      </c>
      <c r="C9" s="125" t="s">
        <v>98</v>
      </c>
      <c r="D9" s="125" t="s">
        <v>98</v>
      </c>
      <c r="E9" s="125">
        <v>831.04729729729729</v>
      </c>
      <c r="F9" s="125">
        <v>798.61111111111109</v>
      </c>
      <c r="G9" s="125">
        <v>875.81176470588241</v>
      </c>
      <c r="H9" s="125">
        <v>790</v>
      </c>
      <c r="I9" s="125"/>
      <c r="J9" s="125" t="s">
        <v>98</v>
      </c>
      <c r="K9" s="125">
        <v>562.86764705882354</v>
      </c>
      <c r="L9" s="125" t="s">
        <v>98</v>
      </c>
      <c r="M9" s="125"/>
      <c r="N9" s="135"/>
      <c r="O9" s="136">
        <v>832.2290681502086</v>
      </c>
      <c r="P9" s="56">
        <v>1.0081386406683133</v>
      </c>
    </row>
    <row r="10" spans="1:16" ht="30.75" thickBot="1" x14ac:dyDescent="0.3">
      <c r="A10" s="127" t="s">
        <v>74</v>
      </c>
      <c r="B10" s="105" t="s">
        <v>16</v>
      </c>
      <c r="C10" s="106" t="s">
        <v>98</v>
      </c>
      <c r="D10" s="106" t="s">
        <v>98</v>
      </c>
      <c r="E10" s="106">
        <v>61497.5</v>
      </c>
      <c r="F10" s="106">
        <v>43125</v>
      </c>
      <c r="G10" s="106">
        <v>431775.2</v>
      </c>
      <c r="H10" s="106">
        <v>23700</v>
      </c>
      <c r="I10" s="106" t="s">
        <v>98</v>
      </c>
      <c r="J10" s="106" t="s">
        <v>98</v>
      </c>
      <c r="K10" s="106">
        <v>38275</v>
      </c>
      <c r="L10" s="106" t="s">
        <v>98</v>
      </c>
      <c r="M10" s="106" t="s">
        <v>98</v>
      </c>
      <c r="N10" s="137" t="s">
        <v>98</v>
      </c>
      <c r="O10" s="138">
        <v>598372.69999999995</v>
      </c>
      <c r="P10" s="141">
        <v>2.0134768962236591</v>
      </c>
    </row>
    <row r="11" spans="1:16" x14ac:dyDescent="0.25">
      <c r="A11" s="58"/>
      <c r="B11" s="59"/>
      <c r="D11" s="60"/>
    </row>
    <row r="12" spans="1:16" ht="16.5" thickBot="1" x14ac:dyDescent="0.3">
      <c r="A12" s="40" t="s">
        <v>139</v>
      </c>
    </row>
    <row r="13" spans="1:16" ht="30" x14ac:dyDescent="0.25">
      <c r="A13" s="142" t="s">
        <v>69</v>
      </c>
      <c r="B13" s="143" t="s">
        <v>35</v>
      </c>
      <c r="C13" s="144">
        <v>20</v>
      </c>
      <c r="D13" s="144" t="s">
        <v>98</v>
      </c>
      <c r="E13" s="144" t="s">
        <v>98</v>
      </c>
      <c r="F13" s="144">
        <v>273</v>
      </c>
      <c r="G13" s="144" t="s">
        <v>98</v>
      </c>
      <c r="H13" s="144">
        <v>20</v>
      </c>
      <c r="I13" s="144">
        <v>15</v>
      </c>
      <c r="J13" s="144">
        <v>25</v>
      </c>
      <c r="K13" s="144" t="s">
        <v>98</v>
      </c>
      <c r="L13" s="144">
        <v>20</v>
      </c>
      <c r="M13" s="144">
        <v>346.66700000000003</v>
      </c>
      <c r="N13" s="148">
        <v>164</v>
      </c>
      <c r="O13" s="146">
        <v>883.66700000000003</v>
      </c>
      <c r="P13" s="147" t="s">
        <v>98</v>
      </c>
    </row>
    <row r="14" spans="1:16" ht="30" x14ac:dyDescent="0.25">
      <c r="A14" s="117" t="s">
        <v>70</v>
      </c>
      <c r="B14" s="52" t="s">
        <v>68</v>
      </c>
      <c r="C14" s="125">
        <v>799.93447000000003</v>
      </c>
      <c r="D14" s="125" t="s">
        <v>98</v>
      </c>
      <c r="E14" s="125" t="s">
        <v>98</v>
      </c>
      <c r="F14" s="125">
        <v>427.78813186813187</v>
      </c>
      <c r="G14" s="125" t="s">
        <v>98</v>
      </c>
      <c r="H14" s="125">
        <v>650.9</v>
      </c>
      <c r="I14" s="125">
        <v>611.04000000000008</v>
      </c>
      <c r="J14" s="125">
        <v>496.04</v>
      </c>
      <c r="K14" s="125" t="s">
        <v>98</v>
      </c>
      <c r="L14" s="125">
        <v>2933.75</v>
      </c>
      <c r="M14" s="125">
        <v>1145.0505239898807</v>
      </c>
      <c r="N14" s="135">
        <v>373.48780487804879</v>
      </c>
      <c r="O14" s="136">
        <v>774.3275231506891</v>
      </c>
      <c r="P14" s="56" t="s">
        <v>98</v>
      </c>
    </row>
    <row r="15" spans="1:16" ht="30.75" thickBot="1" x14ac:dyDescent="0.3">
      <c r="A15" s="127" t="s">
        <v>71</v>
      </c>
      <c r="B15" s="105" t="s">
        <v>16</v>
      </c>
      <c r="C15" s="106">
        <v>15998.689400000001</v>
      </c>
      <c r="D15" s="106" t="s">
        <v>98</v>
      </c>
      <c r="E15" s="106" t="s">
        <v>98</v>
      </c>
      <c r="F15" s="106">
        <v>116786.16</v>
      </c>
      <c r="G15" s="106" t="s">
        <v>98</v>
      </c>
      <c r="H15" s="106">
        <v>13018</v>
      </c>
      <c r="I15" s="106">
        <v>9165.6</v>
      </c>
      <c r="J15" s="106">
        <v>12401</v>
      </c>
      <c r="K15" s="106" t="s">
        <v>98</v>
      </c>
      <c r="L15" s="106">
        <v>58675</v>
      </c>
      <c r="M15" s="106">
        <v>396951.23</v>
      </c>
      <c r="N15" s="137">
        <v>61252</v>
      </c>
      <c r="O15" s="138">
        <v>684247.67940000002</v>
      </c>
      <c r="P15" s="141" t="s">
        <v>98</v>
      </c>
    </row>
    <row r="16" spans="1:16" ht="30" x14ac:dyDescent="0.25">
      <c r="A16" s="142" t="s">
        <v>72</v>
      </c>
      <c r="B16" s="143" t="s">
        <v>35</v>
      </c>
      <c r="C16" s="144" t="s">
        <v>98</v>
      </c>
      <c r="D16" s="144" t="s">
        <v>98</v>
      </c>
      <c r="E16" s="144" t="s">
        <v>98</v>
      </c>
      <c r="F16" s="144">
        <v>110</v>
      </c>
      <c r="G16" s="144">
        <v>307</v>
      </c>
      <c r="H16" s="144">
        <v>156</v>
      </c>
      <c r="I16" s="144" t="s">
        <v>98</v>
      </c>
      <c r="J16" s="144">
        <v>75</v>
      </c>
      <c r="K16" s="144" t="s">
        <v>98</v>
      </c>
      <c r="L16" s="144">
        <v>65</v>
      </c>
      <c r="M16" s="144" t="s">
        <v>98</v>
      </c>
      <c r="N16" s="148" t="s">
        <v>98</v>
      </c>
      <c r="O16" s="146" t="s">
        <v>98</v>
      </c>
      <c r="P16" s="147" t="s">
        <v>98</v>
      </c>
    </row>
    <row r="17" spans="1:16" ht="30" x14ac:dyDescent="0.25">
      <c r="A17" s="117" t="s">
        <v>73</v>
      </c>
      <c r="B17" s="52" t="s">
        <v>68</v>
      </c>
      <c r="C17" s="125" t="s">
        <v>98</v>
      </c>
      <c r="D17" s="125" t="s">
        <v>98</v>
      </c>
      <c r="E17" s="125" t="s">
        <v>98</v>
      </c>
      <c r="F17" s="125">
        <v>0.2</v>
      </c>
      <c r="G17" s="125">
        <v>0.1986970684039088</v>
      </c>
      <c r="H17" s="125">
        <v>-225.80865384615385</v>
      </c>
      <c r="I17" s="125" t="s">
        <v>98</v>
      </c>
      <c r="J17" s="125">
        <v>0.2</v>
      </c>
      <c r="K17" s="125" t="s">
        <v>98</v>
      </c>
      <c r="L17" s="125">
        <v>0.2</v>
      </c>
      <c r="M17" s="125" t="s">
        <v>98</v>
      </c>
      <c r="N17" s="135" t="s">
        <v>98</v>
      </c>
      <c r="O17" s="136" t="s">
        <v>98</v>
      </c>
      <c r="P17" s="56" t="s">
        <v>98</v>
      </c>
    </row>
    <row r="18" spans="1:16" ht="30.75" thickBot="1" x14ac:dyDescent="0.3">
      <c r="A18" s="127" t="s">
        <v>74</v>
      </c>
      <c r="B18" s="105" t="s">
        <v>16</v>
      </c>
      <c r="C18" s="106" t="s">
        <v>98</v>
      </c>
      <c r="D18" s="106" t="s">
        <v>98</v>
      </c>
      <c r="E18" s="106" t="s">
        <v>98</v>
      </c>
      <c r="F18" s="106">
        <v>22</v>
      </c>
      <c r="G18" s="106">
        <v>61</v>
      </c>
      <c r="H18" s="106">
        <v>-35226.15</v>
      </c>
      <c r="I18" s="106" t="s">
        <v>98</v>
      </c>
      <c r="J18" s="106">
        <v>15</v>
      </c>
      <c r="K18" s="106" t="s">
        <v>98</v>
      </c>
      <c r="L18" s="106">
        <v>13</v>
      </c>
      <c r="M18" s="106" t="s">
        <v>98</v>
      </c>
      <c r="N18" s="137" t="s">
        <v>98</v>
      </c>
      <c r="O18" s="138" t="s">
        <v>98</v>
      </c>
      <c r="P18" s="141" t="s">
        <v>98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83E4D-A7B3-45EF-9241-9E18EB41409B}">
  <sheetPr>
    <pageSetUpPr fitToPage="1"/>
  </sheetPr>
  <dimension ref="A1:P45"/>
  <sheetViews>
    <sheetView topLeftCell="A21" workbookViewId="0">
      <selection activeCell="T22" sqref="T22"/>
    </sheetView>
  </sheetViews>
  <sheetFormatPr defaultRowHeight="15" x14ac:dyDescent="0.25"/>
  <cols>
    <col min="1" max="1" width="16.140625" customWidth="1"/>
    <col min="2" max="2" width="6.42578125" customWidth="1"/>
    <col min="3" max="13" width="9.7109375" style="37" customWidth="1"/>
    <col min="14" max="14" width="11.140625" style="37" customWidth="1"/>
    <col min="15" max="15" width="10.7109375" style="37" customWidth="1"/>
    <col min="16" max="16" width="9.7109375" style="37" customWidth="1"/>
  </cols>
  <sheetData>
    <row r="1" spans="1:16" ht="18.75" x14ac:dyDescent="0.3">
      <c r="A1" s="39" t="s">
        <v>140</v>
      </c>
    </row>
    <row r="2" spans="1:16" ht="15.75" x14ac:dyDescent="0.25">
      <c r="A2" s="40"/>
      <c r="I2" s="60"/>
    </row>
    <row r="3" spans="1:16" ht="15.75" x14ac:dyDescent="0.25">
      <c r="A3" s="102" t="s">
        <v>75</v>
      </c>
    </row>
    <row r="4" spans="1:16" ht="15.75" thickBot="1" x14ac:dyDescent="0.3">
      <c r="A4" s="41"/>
      <c r="B4" s="41"/>
      <c r="C4" s="42" t="s">
        <v>108</v>
      </c>
      <c r="D4" s="43" t="s">
        <v>109</v>
      </c>
      <c r="E4" s="43" t="s">
        <v>110</v>
      </c>
      <c r="F4" s="43" t="s">
        <v>111</v>
      </c>
      <c r="G4" s="43" t="s">
        <v>112</v>
      </c>
      <c r="H4" s="43" t="s">
        <v>113</v>
      </c>
      <c r="I4" s="43" t="s">
        <v>114</v>
      </c>
      <c r="J4" s="43" t="s">
        <v>115</v>
      </c>
      <c r="K4" s="43" t="s">
        <v>116</v>
      </c>
      <c r="L4" s="43" t="s">
        <v>117</v>
      </c>
      <c r="M4" s="43" t="s">
        <v>118</v>
      </c>
      <c r="N4" s="43" t="s">
        <v>119</v>
      </c>
      <c r="O4" s="42">
        <v>2025</v>
      </c>
      <c r="P4" s="42" t="s">
        <v>97</v>
      </c>
    </row>
    <row r="5" spans="1:16" ht="30" customHeight="1" x14ac:dyDescent="0.25">
      <c r="A5" s="117" t="s">
        <v>76</v>
      </c>
      <c r="B5" s="45" t="s">
        <v>16</v>
      </c>
      <c r="C5" s="53">
        <v>-78797.039999999994</v>
      </c>
      <c r="D5" s="53">
        <v>-71171.51999999999</v>
      </c>
      <c r="E5" s="53">
        <v>-78691.12999999999</v>
      </c>
      <c r="F5" s="53">
        <v>-76255.200000000012</v>
      </c>
      <c r="G5" s="53">
        <v>-78797.039999999994</v>
      </c>
      <c r="H5" s="53">
        <v>-76255.200000000012</v>
      </c>
      <c r="I5" s="53">
        <v>-78797.039999999994</v>
      </c>
      <c r="J5" s="53">
        <v>-78797.039999999994</v>
      </c>
      <c r="K5" s="53">
        <v>-76255.200000000012</v>
      </c>
      <c r="L5" s="53">
        <v>-78902.950000000012</v>
      </c>
      <c r="M5" s="53">
        <v>-76255.200000000012</v>
      </c>
      <c r="N5" s="53">
        <v>-78797.039999999994</v>
      </c>
      <c r="O5" s="103">
        <v>-927771.60000000009</v>
      </c>
      <c r="P5" s="77"/>
    </row>
    <row r="6" spans="1:16" ht="30" customHeight="1" x14ac:dyDescent="0.25">
      <c r="A6" s="117" t="s">
        <v>77</v>
      </c>
      <c r="B6" s="45" t="s">
        <v>16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4">
        <v>0</v>
      </c>
      <c r="P6" s="77"/>
    </row>
    <row r="7" spans="1:16" ht="30" customHeight="1" x14ac:dyDescent="0.25">
      <c r="A7" s="117" t="s">
        <v>78</v>
      </c>
      <c r="B7" s="45" t="s">
        <v>16</v>
      </c>
      <c r="C7" s="53">
        <v>-804233.3591</v>
      </c>
      <c r="D7" s="53">
        <v>-549904.19024999999</v>
      </c>
      <c r="E7" s="53">
        <v>-621972.33424999996</v>
      </c>
      <c r="F7" s="53">
        <v>-550888.12600000005</v>
      </c>
      <c r="G7" s="53">
        <v>-468638.98984999995</v>
      </c>
      <c r="H7" s="53">
        <v>-441587.83795000002</v>
      </c>
      <c r="I7" s="53">
        <v>-500035.49605000002</v>
      </c>
      <c r="J7" s="53">
        <v>-392898.16164999997</v>
      </c>
      <c r="K7" s="53">
        <v>-236713.88565000001</v>
      </c>
      <c r="L7" s="53">
        <v>-308727.98149999999</v>
      </c>
      <c r="M7" s="53">
        <v>-417478.10940000002</v>
      </c>
      <c r="N7" s="53">
        <v>-635123.07125000004</v>
      </c>
      <c r="O7" s="54">
        <v>-5928201.5428999998</v>
      </c>
      <c r="P7" s="77">
        <v>0.86795131652546575</v>
      </c>
    </row>
    <row r="8" spans="1:16" ht="30" customHeight="1" x14ac:dyDescent="0.25">
      <c r="A8" s="117" t="s">
        <v>79</v>
      </c>
      <c r="B8" s="45" t="s">
        <v>16</v>
      </c>
      <c r="C8" s="53">
        <v>71835.713999999993</v>
      </c>
      <c r="D8" s="53">
        <v>70761.960999999996</v>
      </c>
      <c r="E8" s="53">
        <v>69920.967000000004</v>
      </c>
      <c r="F8" s="53">
        <v>67054.845000000001</v>
      </c>
      <c r="G8" s="53">
        <v>65514.950499999999</v>
      </c>
      <c r="H8" s="53">
        <v>68566.746499999994</v>
      </c>
      <c r="I8" s="53">
        <v>83217.749500000005</v>
      </c>
      <c r="J8" s="53">
        <v>91066.410499999998</v>
      </c>
      <c r="K8" s="53">
        <v>92174.234550000008</v>
      </c>
      <c r="L8" s="53">
        <v>95731.072</v>
      </c>
      <c r="M8" s="53">
        <v>93200.337100000004</v>
      </c>
      <c r="N8" s="53">
        <v>79834.616999999998</v>
      </c>
      <c r="O8" s="54">
        <v>948879.60464999999</v>
      </c>
      <c r="P8" s="77">
        <v>1.1852693539725605</v>
      </c>
    </row>
    <row r="9" spans="1:16" ht="30" customHeight="1" x14ac:dyDescent="0.25">
      <c r="A9" s="117" t="s">
        <v>80</v>
      </c>
      <c r="B9" s="45" t="s">
        <v>16</v>
      </c>
      <c r="C9" s="53">
        <v>-470073.14</v>
      </c>
      <c r="D9" s="53">
        <v>-465031.64</v>
      </c>
      <c r="E9" s="53">
        <v>-539501.23499999999</v>
      </c>
      <c r="F9" s="53">
        <v>-349842.41499999998</v>
      </c>
      <c r="G9" s="53">
        <v>-594457.05000000005</v>
      </c>
      <c r="H9" s="53">
        <v>-787986.17</v>
      </c>
      <c r="I9" s="53">
        <v>-805471.62</v>
      </c>
      <c r="J9" s="53">
        <v>-699063.36499999999</v>
      </c>
      <c r="K9" s="53">
        <v>-641972.5</v>
      </c>
      <c r="L9" s="53">
        <v>-525934.5</v>
      </c>
      <c r="M9" s="53">
        <v>-373553.18</v>
      </c>
      <c r="N9" s="53">
        <v>-377785.39500000002</v>
      </c>
      <c r="O9" s="54">
        <v>-6630672.2100000009</v>
      </c>
      <c r="P9" s="77">
        <v>0.98217362726243995</v>
      </c>
    </row>
    <row r="10" spans="1:16" ht="30" customHeight="1" x14ac:dyDescent="0.25">
      <c r="A10" s="117" t="s">
        <v>81</v>
      </c>
      <c r="B10" s="45" t="s">
        <v>16</v>
      </c>
      <c r="C10" s="53">
        <v>38342.699999999997</v>
      </c>
      <c r="D10" s="53">
        <v>26799.3</v>
      </c>
      <c r="E10" s="53">
        <v>24798.825000000001</v>
      </c>
      <c r="F10" s="53">
        <v>57405.599999999999</v>
      </c>
      <c r="G10" s="53">
        <v>15039.9</v>
      </c>
      <c r="H10" s="53">
        <v>23704.2</v>
      </c>
      <c r="I10" s="53">
        <v>28801.8</v>
      </c>
      <c r="J10" s="53">
        <v>40908.375</v>
      </c>
      <c r="K10" s="53">
        <v>48698.1</v>
      </c>
      <c r="L10" s="53">
        <v>39707.1</v>
      </c>
      <c r="M10" s="53">
        <v>52966.8</v>
      </c>
      <c r="N10" s="53">
        <v>56367.45</v>
      </c>
      <c r="O10" s="54">
        <v>453540.14999999997</v>
      </c>
      <c r="P10" s="77">
        <v>1.2264460557193939</v>
      </c>
    </row>
    <row r="11" spans="1:16" ht="30" customHeight="1" x14ac:dyDescent="0.25">
      <c r="A11" s="117" t="s">
        <v>141</v>
      </c>
      <c r="B11" s="45" t="s">
        <v>16</v>
      </c>
      <c r="C11" s="53">
        <v>-46441.279999999999</v>
      </c>
      <c r="D11" s="53">
        <v>-40875.360000000001</v>
      </c>
      <c r="E11" s="53">
        <v>-45094.28</v>
      </c>
      <c r="F11" s="53">
        <v>-37510.239999999998</v>
      </c>
      <c r="G11" s="53">
        <v>-23894</v>
      </c>
      <c r="H11" s="53">
        <v>-29084.240000000002</v>
      </c>
      <c r="I11" s="53">
        <v>-38107.68</v>
      </c>
      <c r="J11" s="53">
        <v>-38432.239999999998</v>
      </c>
      <c r="K11" s="53">
        <v>-27137.31</v>
      </c>
      <c r="L11" s="53">
        <v>-38256.449999999997</v>
      </c>
      <c r="M11" s="53">
        <v>-39760.720000000001</v>
      </c>
      <c r="N11" s="53">
        <v>-48456.800000000003</v>
      </c>
      <c r="O11" s="54">
        <v>-453050.59999999992</v>
      </c>
      <c r="P11" s="77">
        <v>0.6668447517337921</v>
      </c>
    </row>
    <row r="12" spans="1:16" ht="30" customHeight="1" thickBot="1" x14ac:dyDescent="0.3">
      <c r="A12" s="127" t="s">
        <v>142</v>
      </c>
      <c r="B12" s="105" t="s">
        <v>16</v>
      </c>
      <c r="C12" s="106">
        <v>495.6</v>
      </c>
      <c r="D12" s="106">
        <v>664.02</v>
      </c>
      <c r="E12" s="106">
        <v>754.32</v>
      </c>
      <c r="F12" s="106">
        <v>2174.34</v>
      </c>
      <c r="G12" s="106">
        <v>5799.57</v>
      </c>
      <c r="H12" s="106">
        <v>3990.84</v>
      </c>
      <c r="I12" s="106">
        <v>2430.75</v>
      </c>
      <c r="J12" s="106">
        <v>2112.81</v>
      </c>
      <c r="K12" s="106">
        <v>1328.46</v>
      </c>
      <c r="L12" s="106">
        <v>4931.43</v>
      </c>
      <c r="M12" s="106">
        <v>1526.07</v>
      </c>
      <c r="N12" s="106">
        <v>88.62</v>
      </c>
      <c r="O12" s="107">
        <v>26296.829999999998</v>
      </c>
      <c r="P12" s="150">
        <v>1.1231835628110947</v>
      </c>
    </row>
    <row r="13" spans="1:16" ht="30" customHeight="1" thickBot="1" x14ac:dyDescent="0.3">
      <c r="A13" s="127" t="s">
        <v>34</v>
      </c>
      <c r="B13" s="105" t="s">
        <v>16</v>
      </c>
      <c r="C13" s="106">
        <v>-1288870.8051</v>
      </c>
      <c r="D13" s="106">
        <v>-1028757.4292499999</v>
      </c>
      <c r="E13" s="106">
        <v>-1189784.8672499999</v>
      </c>
      <c r="F13" s="106">
        <v>-887861.19600000023</v>
      </c>
      <c r="G13" s="106">
        <v>-1079432.6593500001</v>
      </c>
      <c r="H13" s="106">
        <v>-1238651.66145</v>
      </c>
      <c r="I13" s="106">
        <v>-1307961.5365499998</v>
      </c>
      <c r="J13" s="106">
        <v>-1075103.2111499999</v>
      </c>
      <c r="K13" s="106">
        <v>-839878.1011000002</v>
      </c>
      <c r="L13" s="106">
        <v>-811452.27949999995</v>
      </c>
      <c r="M13" s="106">
        <v>-759354.00229999993</v>
      </c>
      <c r="N13" s="106">
        <v>-1003871.6192500002</v>
      </c>
      <c r="O13" s="107">
        <v>-12510979.368249999</v>
      </c>
      <c r="P13" s="150">
        <v>0.89943286800776934</v>
      </c>
    </row>
    <row r="14" spans="1:16" x14ac:dyDescent="0.25">
      <c r="A14" s="58" t="s">
        <v>120</v>
      </c>
      <c r="B14" s="5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</row>
    <row r="15" spans="1:16" ht="15.75" x14ac:dyDescent="0.25">
      <c r="A15" s="40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</row>
    <row r="16" spans="1:16" ht="15.75" x14ac:dyDescent="0.25">
      <c r="A16" s="102" t="s">
        <v>143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</row>
    <row r="17" spans="1:16" ht="15.75" thickBot="1" x14ac:dyDescent="0.3">
      <c r="A17" s="41"/>
      <c r="B17" s="41"/>
      <c r="C17" s="151" t="s">
        <v>108</v>
      </c>
      <c r="D17" s="152" t="s">
        <v>109</v>
      </c>
      <c r="E17" s="152" t="s">
        <v>110</v>
      </c>
      <c r="F17" s="152" t="s">
        <v>111</v>
      </c>
      <c r="G17" s="152" t="s">
        <v>112</v>
      </c>
      <c r="H17" s="152" t="s">
        <v>113</v>
      </c>
      <c r="I17" s="152" t="s">
        <v>114</v>
      </c>
      <c r="J17" s="152" t="s">
        <v>115</v>
      </c>
      <c r="K17" s="152" t="s">
        <v>116</v>
      </c>
      <c r="L17" s="152" t="s">
        <v>117</v>
      </c>
      <c r="M17" s="152" t="s">
        <v>118</v>
      </c>
      <c r="N17" s="152" t="s">
        <v>119</v>
      </c>
      <c r="O17" s="42">
        <v>2025</v>
      </c>
      <c r="P17" s="42" t="s">
        <v>97</v>
      </c>
    </row>
    <row r="18" spans="1:16" ht="30" customHeight="1" x14ac:dyDescent="0.25">
      <c r="A18" s="117" t="s">
        <v>6</v>
      </c>
      <c r="B18" s="45" t="s">
        <v>16</v>
      </c>
      <c r="C18" s="53">
        <v>-3066493.7694000001</v>
      </c>
      <c r="D18" s="53">
        <v>-2548573.6900000004</v>
      </c>
      <c r="E18" s="53">
        <v>-1551498.69</v>
      </c>
      <c r="F18" s="53">
        <v>-2835380.2</v>
      </c>
      <c r="G18" s="53">
        <v>-854375.33999999985</v>
      </c>
      <c r="H18" s="53">
        <v>-612978.31000000006</v>
      </c>
      <c r="I18" s="53">
        <v>-1604782.38</v>
      </c>
      <c r="J18" s="53">
        <v>-1258879.3</v>
      </c>
      <c r="K18" s="53">
        <v>-937986.92999999993</v>
      </c>
      <c r="L18" s="53">
        <v>-2059040.8729999999</v>
      </c>
      <c r="M18" s="53">
        <v>-4029194.9</v>
      </c>
      <c r="N18" s="53">
        <v>-4565514.5199999996</v>
      </c>
      <c r="O18" s="54">
        <v>-25924698.902399998</v>
      </c>
      <c r="P18" s="77">
        <v>1.1712579182151788</v>
      </c>
    </row>
    <row r="19" spans="1:16" ht="30" customHeight="1" thickBot="1" x14ac:dyDescent="0.3">
      <c r="A19" s="127" t="s">
        <v>101</v>
      </c>
      <c r="B19" s="105" t="s">
        <v>16</v>
      </c>
      <c r="C19" s="106">
        <v>217862.91000000003</v>
      </c>
      <c r="D19" s="106">
        <v>365440.4</v>
      </c>
      <c r="E19" s="106">
        <v>373164.36</v>
      </c>
      <c r="F19" s="106">
        <v>-2106.2300000000396</v>
      </c>
      <c r="G19" s="106">
        <v>376011.49</v>
      </c>
      <c r="H19" s="106">
        <v>148069.64500000002</v>
      </c>
      <c r="I19" s="106">
        <v>69233.520000000019</v>
      </c>
      <c r="J19" s="106">
        <v>-47091.900000000023</v>
      </c>
      <c r="K19" s="106">
        <v>-88030.339999999938</v>
      </c>
      <c r="L19" s="106">
        <v>178766.92299999998</v>
      </c>
      <c r="M19" s="106">
        <v>211192.05</v>
      </c>
      <c r="N19" s="106">
        <v>232123.09</v>
      </c>
      <c r="O19" s="107">
        <v>2034635.9180000001</v>
      </c>
      <c r="P19" s="150">
        <v>0.44047659269687878</v>
      </c>
    </row>
    <row r="20" spans="1:16" ht="30" customHeight="1" thickBot="1" x14ac:dyDescent="0.3">
      <c r="A20" s="127" t="s">
        <v>34</v>
      </c>
      <c r="B20" s="105" t="s">
        <v>16</v>
      </c>
      <c r="C20" s="106">
        <v>-2848630.8594</v>
      </c>
      <c r="D20" s="106">
        <v>-2183133.2900000005</v>
      </c>
      <c r="E20" s="106">
        <v>-1178334.33</v>
      </c>
      <c r="F20" s="106">
        <v>-2837486.43</v>
      </c>
      <c r="G20" s="106">
        <v>-478363.84999999986</v>
      </c>
      <c r="H20" s="106">
        <v>-464908.66500000004</v>
      </c>
      <c r="I20" s="106">
        <v>-1535548.8599999999</v>
      </c>
      <c r="J20" s="106">
        <v>-1305971.2000000002</v>
      </c>
      <c r="K20" s="106">
        <v>-1026017.2699999999</v>
      </c>
      <c r="L20" s="106">
        <v>-1880273.95</v>
      </c>
      <c r="M20" s="106">
        <v>-3818002.85</v>
      </c>
      <c r="N20" s="106">
        <v>-4333391.43</v>
      </c>
      <c r="O20" s="107">
        <v>-23890062.9844</v>
      </c>
      <c r="P20" s="150">
        <v>1.3639854481980807</v>
      </c>
    </row>
    <row r="21" spans="1:16" x14ac:dyDescent="0.25">
      <c r="A21" s="58" t="s">
        <v>120</v>
      </c>
      <c r="B21" s="5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</row>
    <row r="22" spans="1:16" x14ac:dyDescent="0.25"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</row>
    <row r="23" spans="1:16" ht="15.75" x14ac:dyDescent="0.25">
      <c r="A23" s="102" t="s">
        <v>58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</row>
    <row r="24" spans="1:16" ht="15.75" thickBot="1" x14ac:dyDescent="0.3">
      <c r="A24" s="41"/>
      <c r="B24" s="41"/>
      <c r="C24" s="151" t="s">
        <v>108</v>
      </c>
      <c r="D24" s="152" t="s">
        <v>109</v>
      </c>
      <c r="E24" s="152" t="s">
        <v>110</v>
      </c>
      <c r="F24" s="152" t="s">
        <v>111</v>
      </c>
      <c r="G24" s="152" t="s">
        <v>112</v>
      </c>
      <c r="H24" s="152" t="s">
        <v>113</v>
      </c>
      <c r="I24" s="152" t="s">
        <v>114</v>
      </c>
      <c r="J24" s="152" t="s">
        <v>115</v>
      </c>
      <c r="K24" s="152" t="s">
        <v>116</v>
      </c>
      <c r="L24" s="152" t="s">
        <v>117</v>
      </c>
      <c r="M24" s="152" t="s">
        <v>118</v>
      </c>
      <c r="N24" s="152" t="s">
        <v>119</v>
      </c>
      <c r="O24" s="42">
        <v>2025</v>
      </c>
      <c r="P24" s="42" t="s">
        <v>97</v>
      </c>
    </row>
    <row r="25" spans="1:16" ht="30" customHeight="1" x14ac:dyDescent="0.25">
      <c r="A25" s="117" t="s">
        <v>62</v>
      </c>
      <c r="B25" s="45" t="s">
        <v>16</v>
      </c>
      <c r="C25" s="53">
        <v>-179768.94000000021</v>
      </c>
      <c r="D25" s="53">
        <v>-181725.33000000005</v>
      </c>
      <c r="E25" s="53">
        <v>-438743.8900000006</v>
      </c>
      <c r="F25" s="53">
        <v>-312365.49000000011</v>
      </c>
      <c r="G25" s="53">
        <v>-258212.72000000006</v>
      </c>
      <c r="H25" s="53">
        <v>-287125.69999999925</v>
      </c>
      <c r="I25" s="53">
        <v>-238313.60000000015</v>
      </c>
      <c r="J25" s="53">
        <v>-155422.86000000004</v>
      </c>
      <c r="K25" s="53">
        <v>-246645.92999999985</v>
      </c>
      <c r="L25" s="53">
        <v>-329640.45</v>
      </c>
      <c r="M25" s="53">
        <v>-341347.7000000003</v>
      </c>
      <c r="N25" s="53">
        <v>-149923.5500000001</v>
      </c>
      <c r="O25" s="54">
        <v>-3119236.1600000006</v>
      </c>
      <c r="P25" s="77">
        <v>1.0177084171027639</v>
      </c>
    </row>
    <row r="26" spans="1:16" ht="30" customHeight="1" thickBot="1" x14ac:dyDescent="0.3">
      <c r="A26" s="127" t="s">
        <v>61</v>
      </c>
      <c r="B26" s="105" t="s">
        <v>16</v>
      </c>
      <c r="C26" s="106">
        <v>7361756.9599999925</v>
      </c>
      <c r="D26" s="106">
        <v>5356971.6199999936</v>
      </c>
      <c r="E26" s="106">
        <v>3739575.3399999985</v>
      </c>
      <c r="F26" s="106">
        <v>7005239.9200000009</v>
      </c>
      <c r="G26" s="106">
        <v>3850469.3499999954</v>
      </c>
      <c r="H26" s="106">
        <v>3594277.6200000029</v>
      </c>
      <c r="I26" s="106">
        <v>4505906.1100000013</v>
      </c>
      <c r="J26" s="106">
        <v>5817842.1600000085</v>
      </c>
      <c r="K26" s="106">
        <v>4247466.9599999944</v>
      </c>
      <c r="L26" s="106">
        <v>6204823.1399999857</v>
      </c>
      <c r="M26" s="106">
        <v>6862463.5699999966</v>
      </c>
      <c r="N26" s="106">
        <v>8723542.5199999977</v>
      </c>
      <c r="O26" s="107">
        <v>67270335.269999966</v>
      </c>
      <c r="P26" s="150">
        <v>1.326339331284351</v>
      </c>
    </row>
    <row r="27" spans="1:16" ht="30" customHeight="1" thickBot="1" x14ac:dyDescent="0.3">
      <c r="A27" s="127" t="s">
        <v>34</v>
      </c>
      <c r="B27" s="105" t="s">
        <v>16</v>
      </c>
      <c r="C27" s="106">
        <v>7181988.0199999921</v>
      </c>
      <c r="D27" s="106">
        <v>5175246.2899999935</v>
      </c>
      <c r="E27" s="106">
        <v>3300831.4499999979</v>
      </c>
      <c r="F27" s="106">
        <v>6692874.4300000006</v>
      </c>
      <c r="G27" s="106">
        <v>3592256.6299999952</v>
      </c>
      <c r="H27" s="106">
        <v>3307151.9200000037</v>
      </c>
      <c r="I27" s="106">
        <v>4267592.5100000007</v>
      </c>
      <c r="J27" s="106">
        <v>5662419.3000000082</v>
      </c>
      <c r="K27" s="106">
        <v>4000821.0299999947</v>
      </c>
      <c r="L27" s="106">
        <v>5875182.6899999855</v>
      </c>
      <c r="M27" s="106">
        <v>6521115.8699999964</v>
      </c>
      <c r="N27" s="106">
        <v>8573618.9699999969</v>
      </c>
      <c r="O27" s="107">
        <v>64151099.109999962</v>
      </c>
      <c r="P27" s="150">
        <v>1.3461896025453297</v>
      </c>
    </row>
    <row r="28" spans="1:16" x14ac:dyDescent="0.25">
      <c r="A28" s="58" t="s">
        <v>120</v>
      </c>
      <c r="B28" s="59"/>
      <c r="D28" s="60"/>
    </row>
    <row r="30" spans="1:16" ht="15.75" x14ac:dyDescent="0.25">
      <c r="A30" s="102" t="s">
        <v>82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</row>
    <row r="31" spans="1:16" ht="15.75" thickBot="1" x14ac:dyDescent="0.3">
      <c r="A31" s="41"/>
      <c r="B31" s="41"/>
      <c r="C31" s="151" t="s">
        <v>108</v>
      </c>
      <c r="D31" s="152" t="s">
        <v>109</v>
      </c>
      <c r="E31" s="152" t="s">
        <v>110</v>
      </c>
      <c r="F31" s="152" t="s">
        <v>111</v>
      </c>
      <c r="G31" s="152" t="s">
        <v>112</v>
      </c>
      <c r="H31" s="152" t="s">
        <v>113</v>
      </c>
      <c r="I31" s="152" t="s">
        <v>114</v>
      </c>
      <c r="J31" s="152" t="s">
        <v>115</v>
      </c>
      <c r="K31" s="152" t="s">
        <v>116</v>
      </c>
      <c r="L31" s="152" t="s">
        <v>117</v>
      </c>
      <c r="M31" s="152" t="s">
        <v>118</v>
      </c>
      <c r="N31" s="152" t="s">
        <v>119</v>
      </c>
      <c r="O31" s="42">
        <v>2025</v>
      </c>
      <c r="P31" s="42" t="s">
        <v>97</v>
      </c>
    </row>
    <row r="32" spans="1:16" ht="30" customHeight="1" x14ac:dyDescent="0.25">
      <c r="A32" s="117" t="s">
        <v>64</v>
      </c>
      <c r="B32" s="45" t="s">
        <v>16</v>
      </c>
      <c r="C32" s="53">
        <v>-6559211.2300000004</v>
      </c>
      <c r="D32" s="53">
        <v>-5583648.0700000003</v>
      </c>
      <c r="E32" s="53">
        <v>-5885778.4700000007</v>
      </c>
      <c r="F32" s="53">
        <v>-5633340.5700000003</v>
      </c>
      <c r="G32" s="53">
        <v>-6287492.6400000006</v>
      </c>
      <c r="H32" s="53">
        <v>-5525209.6900000004</v>
      </c>
      <c r="I32" s="53">
        <v>-5101233.28</v>
      </c>
      <c r="J32" s="53">
        <v>-6248334.9500000002</v>
      </c>
      <c r="K32" s="53">
        <v>-5343335.1400000006</v>
      </c>
      <c r="L32" s="53">
        <v>-5743061.6100000003</v>
      </c>
      <c r="M32" s="53">
        <v>-5416880.04</v>
      </c>
      <c r="N32" s="53">
        <v>-5694561.7300000004</v>
      </c>
      <c r="O32" s="54">
        <v>-69022087.420000002</v>
      </c>
      <c r="P32" s="77">
        <v>1.1322635609713834</v>
      </c>
    </row>
    <row r="33" spans="1:16" ht="30" customHeight="1" thickBot="1" x14ac:dyDescent="0.3">
      <c r="A33" s="127" t="s">
        <v>83</v>
      </c>
      <c r="B33" s="105" t="s">
        <v>16</v>
      </c>
      <c r="C33" s="106">
        <v>-2607421.5316718039</v>
      </c>
      <c r="D33" s="106">
        <v>-1027268.8053860008</v>
      </c>
      <c r="E33" s="106">
        <v>-696351.83560320199</v>
      </c>
      <c r="F33" s="106">
        <v>-1057328.2891471006</v>
      </c>
      <c r="G33" s="106">
        <v>101494.78587179958</v>
      </c>
      <c r="H33" s="106">
        <v>-141901.079732101</v>
      </c>
      <c r="I33" s="106">
        <v>-1185762.5014142024</v>
      </c>
      <c r="J33" s="106">
        <v>-765527.50863999978</v>
      </c>
      <c r="K33" s="106">
        <v>-740491.2026261983</v>
      </c>
      <c r="L33" s="106">
        <v>-1717870.0313900041</v>
      </c>
      <c r="M33" s="106">
        <v>-2535168.1058721007</v>
      </c>
      <c r="N33" s="106">
        <v>-3158198.5542623987</v>
      </c>
      <c r="O33" s="107">
        <v>-15531794.65987331</v>
      </c>
      <c r="P33" s="150">
        <v>1.2347340504413293</v>
      </c>
    </row>
    <row r="34" spans="1:16" ht="30" customHeight="1" thickBot="1" x14ac:dyDescent="0.3">
      <c r="A34" s="127" t="s">
        <v>34</v>
      </c>
      <c r="B34" s="105" t="s">
        <v>16</v>
      </c>
      <c r="C34" s="106">
        <v>-9166632.7616718039</v>
      </c>
      <c r="D34" s="106">
        <v>-6610916.8753860015</v>
      </c>
      <c r="E34" s="106">
        <v>-6582130.3056032024</v>
      </c>
      <c r="F34" s="106">
        <v>-6690668.8591471007</v>
      </c>
      <c r="G34" s="106">
        <v>-6185997.8541282006</v>
      </c>
      <c r="H34" s="106">
        <v>-5667110.7697321018</v>
      </c>
      <c r="I34" s="106">
        <v>-6286995.7814142024</v>
      </c>
      <c r="J34" s="106">
        <v>-7013862.4586399999</v>
      </c>
      <c r="K34" s="106">
        <v>-6083826.3426261991</v>
      </c>
      <c r="L34" s="106">
        <v>-7460931.6413900042</v>
      </c>
      <c r="M34" s="106">
        <v>-7952048.1458721012</v>
      </c>
      <c r="N34" s="106">
        <v>-8852760.2842624001</v>
      </c>
      <c r="O34" s="107">
        <v>-84553882.079873338</v>
      </c>
      <c r="P34" s="150">
        <v>1.1497915702475423</v>
      </c>
    </row>
    <row r="35" spans="1:16" x14ac:dyDescent="0.25">
      <c r="A35" s="58" t="s">
        <v>121</v>
      </c>
      <c r="B35" s="59"/>
      <c r="D35" s="60"/>
    </row>
    <row r="37" spans="1:16" ht="15.75" x14ac:dyDescent="0.25">
      <c r="A37" s="102" t="s">
        <v>84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</row>
    <row r="38" spans="1:16" ht="15.75" thickBot="1" x14ac:dyDescent="0.3">
      <c r="A38" s="41"/>
      <c r="B38" s="41"/>
      <c r="C38" s="151" t="s">
        <v>108</v>
      </c>
      <c r="D38" s="152" t="s">
        <v>109</v>
      </c>
      <c r="E38" s="152" t="s">
        <v>110</v>
      </c>
      <c r="F38" s="152" t="s">
        <v>111</v>
      </c>
      <c r="G38" s="152" t="s">
        <v>112</v>
      </c>
      <c r="H38" s="152" t="s">
        <v>113</v>
      </c>
      <c r="I38" s="152" t="s">
        <v>114</v>
      </c>
      <c r="J38" s="152" t="s">
        <v>115</v>
      </c>
      <c r="K38" s="152" t="s">
        <v>116</v>
      </c>
      <c r="L38" s="152" t="s">
        <v>117</v>
      </c>
      <c r="M38" s="152" t="s">
        <v>118</v>
      </c>
      <c r="N38" s="152" t="s">
        <v>119</v>
      </c>
      <c r="O38" s="42">
        <v>2025</v>
      </c>
      <c r="P38" s="42" t="s">
        <v>97</v>
      </c>
    </row>
    <row r="39" spans="1:16" ht="30" customHeight="1" thickBot="1" x14ac:dyDescent="0.3">
      <c r="A39" s="127" t="s">
        <v>34</v>
      </c>
      <c r="B39" s="105" t="s">
        <v>16</v>
      </c>
      <c r="C39" s="106">
        <v>5347790.92</v>
      </c>
      <c r="D39" s="106">
        <v>4839494.46</v>
      </c>
      <c r="E39" s="106">
        <v>4566650.66</v>
      </c>
      <c r="F39" s="106">
        <v>4018555.87</v>
      </c>
      <c r="G39" s="106">
        <v>3708462.46</v>
      </c>
      <c r="H39" s="106">
        <v>3652334.4</v>
      </c>
      <c r="I39" s="106">
        <v>3931304.8884319998</v>
      </c>
      <c r="J39" s="106">
        <v>3810635.3874849998</v>
      </c>
      <c r="K39" s="106">
        <v>3609171.41</v>
      </c>
      <c r="L39" s="106">
        <v>4395988.83</v>
      </c>
      <c r="M39" s="106">
        <v>4796356.59</v>
      </c>
      <c r="N39" s="106">
        <v>5644285.6600000001</v>
      </c>
      <c r="O39" s="107">
        <v>52321031.535916999</v>
      </c>
      <c r="P39" s="150">
        <v>0.99687045527233409</v>
      </c>
    </row>
    <row r="40" spans="1:16" x14ac:dyDescent="0.25">
      <c r="A40" s="58" t="s">
        <v>122</v>
      </c>
      <c r="B40" s="59"/>
      <c r="D40" s="60"/>
    </row>
    <row r="42" spans="1:16" ht="15.75" x14ac:dyDescent="0.25">
      <c r="A42" s="102" t="s">
        <v>85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</row>
    <row r="43" spans="1:16" ht="15.75" thickBot="1" x14ac:dyDescent="0.3">
      <c r="A43" s="41"/>
      <c r="B43" s="41"/>
      <c r="C43" s="151" t="s">
        <v>108</v>
      </c>
      <c r="D43" s="152" t="s">
        <v>109</v>
      </c>
      <c r="E43" s="152" t="s">
        <v>110</v>
      </c>
      <c r="F43" s="152" t="s">
        <v>111</v>
      </c>
      <c r="G43" s="152" t="s">
        <v>112</v>
      </c>
      <c r="H43" s="152" t="s">
        <v>113</v>
      </c>
      <c r="I43" s="152" t="s">
        <v>114</v>
      </c>
      <c r="J43" s="152" t="s">
        <v>115</v>
      </c>
      <c r="K43" s="152" t="s">
        <v>116</v>
      </c>
      <c r="L43" s="152" t="s">
        <v>117</v>
      </c>
      <c r="M43" s="152" t="s">
        <v>118</v>
      </c>
      <c r="N43" s="152" t="s">
        <v>119</v>
      </c>
      <c r="O43" s="42">
        <v>2025</v>
      </c>
      <c r="P43" s="42" t="s">
        <v>97</v>
      </c>
    </row>
    <row r="44" spans="1:16" ht="30" customHeight="1" thickBot="1" x14ac:dyDescent="0.3">
      <c r="A44" s="127" t="s">
        <v>34</v>
      </c>
      <c r="B44" s="105" t="s">
        <v>16</v>
      </c>
      <c r="C44" s="106">
        <v>-774355.48617181182</v>
      </c>
      <c r="D44" s="106">
        <v>191933.15536399093</v>
      </c>
      <c r="E44" s="106">
        <v>-1082767.3928532042</v>
      </c>
      <c r="F44" s="106">
        <v>295413.81485289987</v>
      </c>
      <c r="G44" s="106">
        <v>-443075.27347820532</v>
      </c>
      <c r="H44" s="106">
        <v>-411184.77618209831</v>
      </c>
      <c r="I44" s="106">
        <v>-931608.77953220159</v>
      </c>
      <c r="J44" s="106">
        <v>78117.817695008125</v>
      </c>
      <c r="K44" s="106">
        <v>-339729.27372620441</v>
      </c>
      <c r="L44" s="106">
        <v>118513.64910998195</v>
      </c>
      <c r="M44" s="106">
        <v>-1211932.5381721053</v>
      </c>
      <c r="N44" s="106">
        <v>27881.296487596817</v>
      </c>
      <c r="O44" s="107">
        <v>-4482793.7866063789</v>
      </c>
      <c r="P44" s="150">
        <v>0.92925565528458365</v>
      </c>
    </row>
    <row r="45" spans="1:16" x14ac:dyDescent="0.25">
      <c r="A45" s="58" t="s">
        <v>86</v>
      </c>
      <c r="B45" s="59"/>
      <c r="D45" s="60"/>
    </row>
  </sheetData>
  <pageMargins left="0.7" right="0.7" top="0.75" bottom="0.75" header="0.3" footer="0.3"/>
  <pageSetup paperSize="9"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1AA86-5FA8-4790-9692-29418A8A0946}">
  <dimension ref="A1:E29"/>
  <sheetViews>
    <sheetView tabSelected="1" topLeftCell="A2" workbookViewId="0">
      <selection activeCell="G24" sqref="G24"/>
    </sheetView>
  </sheetViews>
  <sheetFormatPr defaultColWidth="9.140625" defaultRowHeight="15" x14ac:dyDescent="0.25"/>
  <cols>
    <col min="1" max="1" width="21.85546875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5.75" x14ac:dyDescent="0.25">
      <c r="A2" s="184" t="s">
        <v>152</v>
      </c>
      <c r="B2" s="184"/>
      <c r="C2" s="184"/>
      <c r="D2" s="184"/>
      <c r="E2" s="184"/>
    </row>
    <row r="3" spans="1:5" ht="15.75" x14ac:dyDescent="0.25">
      <c r="A3" s="2"/>
    </row>
    <row r="4" spans="1:5" x14ac:dyDescent="0.25">
      <c r="A4" s="4" t="s">
        <v>123</v>
      </c>
      <c r="B4" s="153"/>
      <c r="C4" s="153"/>
      <c r="D4" s="153"/>
      <c r="E4" s="153"/>
    </row>
    <row r="5" spans="1:5" ht="30" x14ac:dyDescent="0.25">
      <c r="A5" s="185"/>
      <c r="B5" s="186" t="s">
        <v>150</v>
      </c>
      <c r="C5" s="186" t="s">
        <v>55</v>
      </c>
      <c r="D5" s="186" t="s">
        <v>56</v>
      </c>
      <c r="E5" s="186" t="s">
        <v>57</v>
      </c>
    </row>
    <row r="6" spans="1:5" ht="15.75" thickBot="1" x14ac:dyDescent="0.3">
      <c r="A6" s="34"/>
      <c r="B6" s="155" t="s">
        <v>35</v>
      </c>
      <c r="C6" s="155" t="s">
        <v>16</v>
      </c>
      <c r="D6" s="155" t="s">
        <v>45</v>
      </c>
      <c r="E6" s="155" t="s">
        <v>45</v>
      </c>
    </row>
    <row r="7" spans="1:5" ht="20.100000000000001" customHeight="1" x14ac:dyDescent="0.25">
      <c r="A7" s="14" t="s">
        <v>87</v>
      </c>
      <c r="B7" s="18">
        <v>3206.5950000000003</v>
      </c>
      <c r="C7" s="18">
        <v>623619.13</v>
      </c>
      <c r="D7" s="156">
        <f>C7/B7</f>
        <v>194.48016665653128</v>
      </c>
      <c r="E7" s="156">
        <v>2154.89</v>
      </c>
    </row>
    <row r="8" spans="1:5" ht="20.100000000000001" customHeight="1" x14ac:dyDescent="0.25">
      <c r="A8" s="14" t="s">
        <v>145</v>
      </c>
      <c r="B8" s="18">
        <v>2724.9940000000006</v>
      </c>
      <c r="C8" s="18">
        <v>437065.86000000004</v>
      </c>
      <c r="D8" s="156">
        <f>C8/B8</f>
        <v>160.39149443998775</v>
      </c>
      <c r="E8" s="156">
        <v>-186.59</v>
      </c>
    </row>
    <row r="9" spans="1:5" ht="20.100000000000001" customHeight="1" x14ac:dyDescent="0.25">
      <c r="A9" s="14" t="s">
        <v>88</v>
      </c>
      <c r="B9" s="18">
        <v>50687.705000000002</v>
      </c>
      <c r="C9" s="18">
        <v>8324344.8900000015</v>
      </c>
      <c r="D9" s="156">
        <f t="shared" ref="D9:D14" si="0">C9/B9</f>
        <v>164.22808825138171</v>
      </c>
      <c r="E9" s="156">
        <v>440</v>
      </c>
    </row>
    <row r="10" spans="1:5" ht="20.100000000000001" customHeight="1" x14ac:dyDescent="0.25">
      <c r="A10" s="14" t="s">
        <v>146</v>
      </c>
      <c r="B10" s="18">
        <v>31836.912999999997</v>
      </c>
      <c r="C10" s="18">
        <v>3837127.9150000005</v>
      </c>
      <c r="D10" s="156">
        <f t="shared" si="0"/>
        <v>120.52449667466192</v>
      </c>
      <c r="E10" s="156">
        <v>10</v>
      </c>
    </row>
    <row r="11" spans="1:5" ht="20.100000000000001" customHeight="1" x14ac:dyDescent="0.25">
      <c r="A11" s="157" t="s">
        <v>30</v>
      </c>
      <c r="B11" s="18">
        <v>20364.751</v>
      </c>
      <c r="C11" s="158">
        <v>16976734.882399999</v>
      </c>
      <c r="D11" s="156">
        <f t="shared" si="0"/>
        <v>833.63331485860044</v>
      </c>
      <c r="E11" s="159">
        <v>2933.75</v>
      </c>
    </row>
    <row r="12" spans="1:5" ht="20.100000000000001" customHeight="1" thickBot="1" x14ac:dyDescent="0.3">
      <c r="A12" s="160" t="s">
        <v>128</v>
      </c>
      <c r="B12" s="161">
        <v>7270.2499999999991</v>
      </c>
      <c r="C12" s="161">
        <v>-2239557.8569999998</v>
      </c>
      <c r="D12" s="162">
        <f t="shared" si="0"/>
        <v>-308.04413287025898</v>
      </c>
      <c r="E12" s="162">
        <v>-2014.5</v>
      </c>
    </row>
    <row r="13" spans="1:5" ht="20.100000000000001" customHeight="1" x14ac:dyDescent="0.25">
      <c r="A13" s="14" t="s">
        <v>89</v>
      </c>
      <c r="B13" s="18">
        <f>SUM(B7,B9,B11)</f>
        <v>74259.051000000007</v>
      </c>
      <c r="C13" s="18">
        <f>SUM(C7,C9,C11)</f>
        <v>25924698.902400002</v>
      </c>
      <c r="D13" s="156">
        <f t="shared" si="0"/>
        <v>349.11163761572982</v>
      </c>
      <c r="E13" s="156">
        <f>MAX(E7,E9,E11)</f>
        <v>2933.75</v>
      </c>
    </row>
    <row r="14" spans="1:5" ht="20.100000000000001" customHeight="1" thickBot="1" x14ac:dyDescent="0.3">
      <c r="A14" s="160" t="s">
        <v>144</v>
      </c>
      <c r="B14" s="161">
        <f>SUM(B8,B10,B12)</f>
        <v>41832.156999999999</v>
      </c>
      <c r="C14" s="161">
        <f>SUM(C8,C10,C12)</f>
        <v>2034635.9180000005</v>
      </c>
      <c r="D14" s="162">
        <f t="shared" si="0"/>
        <v>48.638082850951257</v>
      </c>
      <c r="E14" s="162">
        <f>MIN(E8,E10,E12)</f>
        <v>-2014.5</v>
      </c>
    </row>
    <row r="15" spans="1:5" x14ac:dyDescent="0.25">
      <c r="A15" s="163" t="s">
        <v>90</v>
      </c>
      <c r="B15" s="24"/>
      <c r="C15" s="23"/>
      <c r="D15" s="24"/>
      <c r="E15" s="24"/>
    </row>
    <row r="16" spans="1:5" x14ac:dyDescent="0.25">
      <c r="A16" s="164" t="s">
        <v>58</v>
      </c>
      <c r="B16" s="165"/>
      <c r="C16" s="165"/>
      <c r="D16" s="165"/>
      <c r="E16" s="165"/>
    </row>
    <row r="17" spans="1:5" ht="15.75" x14ac:dyDescent="0.25">
      <c r="A17" s="5"/>
      <c r="B17" s="154" t="s">
        <v>58</v>
      </c>
      <c r="C17" s="154" t="s">
        <v>58</v>
      </c>
      <c r="D17" s="154" t="s">
        <v>59</v>
      </c>
      <c r="E17" s="154" t="s">
        <v>59</v>
      </c>
    </row>
    <row r="18" spans="1:5" ht="15.75" x14ac:dyDescent="0.25">
      <c r="A18" s="2"/>
      <c r="B18" s="166" t="s">
        <v>91</v>
      </c>
      <c r="C18" s="166" t="s">
        <v>92</v>
      </c>
      <c r="D18" s="166" t="s">
        <v>93</v>
      </c>
      <c r="E18" s="166" t="s">
        <v>94</v>
      </c>
    </row>
    <row r="19" spans="1:5" ht="15.75" thickBot="1" x14ac:dyDescent="0.3">
      <c r="A19" s="34"/>
      <c r="B19" s="155" t="s">
        <v>35</v>
      </c>
      <c r="C19" s="155" t="s">
        <v>60</v>
      </c>
      <c r="D19" s="155" t="s">
        <v>45</v>
      </c>
      <c r="E19" s="155" t="s">
        <v>45</v>
      </c>
    </row>
    <row r="20" spans="1:5" x14ac:dyDescent="0.25">
      <c r="A20" s="167" t="s">
        <v>61</v>
      </c>
      <c r="B20" s="18">
        <v>121318.327</v>
      </c>
      <c r="C20" s="18">
        <v>154.322</v>
      </c>
      <c r="D20" s="156">
        <v>223.12732248858563</v>
      </c>
      <c r="E20" s="156">
        <v>2933.75</v>
      </c>
    </row>
    <row r="21" spans="1:5" ht="15.75" thickBot="1" x14ac:dyDescent="0.3">
      <c r="A21" s="168" t="s">
        <v>62</v>
      </c>
      <c r="B21" s="161">
        <v>52785.428999999996</v>
      </c>
      <c r="C21" s="161">
        <v>198.803</v>
      </c>
      <c r="D21" s="162">
        <v>76.470473744292249</v>
      </c>
      <c r="E21" s="162">
        <v>-2014.5</v>
      </c>
    </row>
    <row r="23" spans="1:5" x14ac:dyDescent="0.25">
      <c r="A23" s="4" t="s">
        <v>147</v>
      </c>
      <c r="B23" s="153"/>
      <c r="C23" s="153"/>
      <c r="D23" s="153"/>
      <c r="E23" s="153"/>
    </row>
    <row r="24" spans="1:5" ht="30" customHeight="1" x14ac:dyDescent="0.25">
      <c r="A24" s="185"/>
      <c r="B24" s="186" t="s">
        <v>150</v>
      </c>
      <c r="C24" s="186" t="s">
        <v>55</v>
      </c>
      <c r="D24" s="186" t="s">
        <v>56</v>
      </c>
      <c r="E24" s="154"/>
    </row>
    <row r="25" spans="1:5" ht="30" customHeight="1" thickBot="1" x14ac:dyDescent="0.3">
      <c r="A25" s="34"/>
      <c r="B25" s="155" t="s">
        <v>35</v>
      </c>
      <c r="C25" s="155" t="s">
        <v>16</v>
      </c>
      <c r="D25" s="155" t="s">
        <v>45</v>
      </c>
      <c r="E25" s="169"/>
    </row>
    <row r="26" spans="1:5" ht="30" customHeight="1" x14ac:dyDescent="0.25">
      <c r="A26" s="14" t="s">
        <v>95</v>
      </c>
      <c r="B26" s="18">
        <v>883.66700000000003</v>
      </c>
      <c r="C26" s="18">
        <v>684247.67940000002</v>
      </c>
      <c r="D26" s="156">
        <f>IF(B26=0,"",C26/B26)</f>
        <v>774.3275231506891</v>
      </c>
      <c r="E26" s="18"/>
    </row>
    <row r="27" spans="1:5" ht="30" customHeight="1" x14ac:dyDescent="0.25">
      <c r="A27" s="14" t="s">
        <v>148</v>
      </c>
      <c r="B27" s="18">
        <v>0</v>
      </c>
      <c r="C27" s="18">
        <v>0</v>
      </c>
      <c r="D27" s="156" t="str">
        <f>IF(B27=0,"",C27/B27)</f>
        <v/>
      </c>
      <c r="E27" s="170"/>
    </row>
    <row r="28" spans="1:5" ht="26.25" x14ac:dyDescent="0.25">
      <c r="A28" s="157" t="s">
        <v>96</v>
      </c>
      <c r="B28" s="18">
        <v>719</v>
      </c>
      <c r="C28" s="158">
        <v>598372.69999999995</v>
      </c>
      <c r="D28" s="159">
        <f>IF(B28=0,"",C28/B28)</f>
        <v>832.2290681502086</v>
      </c>
      <c r="E28" s="171"/>
    </row>
    <row r="29" spans="1:5" ht="27" thickBot="1" x14ac:dyDescent="0.3">
      <c r="A29" s="160" t="s">
        <v>149</v>
      </c>
      <c r="B29" s="161">
        <v>18.75</v>
      </c>
      <c r="C29" s="161">
        <v>-7500</v>
      </c>
      <c r="D29" s="162">
        <f>IF(B29=0,"",C29/B29)</f>
        <v>-400</v>
      </c>
      <c r="E29" s="172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64B0-E3FE-46C8-963E-C86680190E7F}">
  <dimension ref="A1:Q26"/>
  <sheetViews>
    <sheetView zoomScaleNormal="100" workbookViewId="0">
      <selection activeCell="A16" sqref="A16"/>
    </sheetView>
  </sheetViews>
  <sheetFormatPr defaultRowHeight="15" x14ac:dyDescent="0.25"/>
  <cols>
    <col min="1" max="1" width="17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28515625" bestFit="1" customWidth="1"/>
  </cols>
  <sheetData>
    <row r="1" spans="1:17" ht="18.75" x14ac:dyDescent="0.3">
      <c r="A1" s="39" t="s">
        <v>107</v>
      </c>
    </row>
    <row r="2" spans="1:17" ht="15.75" x14ac:dyDescent="0.25">
      <c r="A2" s="40" t="s">
        <v>23</v>
      </c>
    </row>
    <row r="4" spans="1:17" ht="15.75" thickBot="1" x14ac:dyDescent="0.3">
      <c r="A4" s="41"/>
      <c r="B4" s="41"/>
      <c r="C4" s="42" t="s">
        <v>108</v>
      </c>
      <c r="D4" s="43" t="s">
        <v>109</v>
      </c>
      <c r="E4" s="43" t="s">
        <v>110</v>
      </c>
      <c r="F4" s="43" t="s">
        <v>111</v>
      </c>
      <c r="G4" s="43" t="s">
        <v>112</v>
      </c>
      <c r="H4" s="43" t="s">
        <v>113</v>
      </c>
      <c r="I4" s="43" t="s">
        <v>114</v>
      </c>
      <c r="J4" s="43" t="s">
        <v>115</v>
      </c>
      <c r="K4" s="43" t="s">
        <v>116</v>
      </c>
      <c r="L4" s="43" t="s">
        <v>117</v>
      </c>
      <c r="M4" s="43" t="s">
        <v>118</v>
      </c>
      <c r="N4" s="43" t="s">
        <v>119</v>
      </c>
      <c r="O4" s="42">
        <v>2025</v>
      </c>
      <c r="P4" s="42" t="s">
        <v>97</v>
      </c>
    </row>
    <row r="5" spans="1:17" ht="30" customHeight="1" x14ac:dyDescent="0.25">
      <c r="A5" s="44" t="s">
        <v>9</v>
      </c>
      <c r="B5" s="45" t="s">
        <v>10</v>
      </c>
      <c r="C5" s="46">
        <v>14</v>
      </c>
      <c r="D5" s="46">
        <v>14</v>
      </c>
      <c r="E5" s="46">
        <v>14</v>
      </c>
      <c r="F5" s="46">
        <v>14</v>
      </c>
      <c r="G5" s="46">
        <v>14</v>
      </c>
      <c r="H5" s="46">
        <v>14</v>
      </c>
      <c r="I5" s="46">
        <v>14</v>
      </c>
      <c r="J5" s="46">
        <v>14</v>
      </c>
      <c r="K5" s="46">
        <v>14</v>
      </c>
      <c r="L5" s="46">
        <v>14</v>
      </c>
      <c r="M5" s="46">
        <v>14</v>
      </c>
      <c r="N5" s="46">
        <v>14</v>
      </c>
      <c r="O5" s="47">
        <v>14</v>
      </c>
      <c r="P5" s="48">
        <v>1.0769230769230769</v>
      </c>
      <c r="Q5" s="49"/>
    </row>
    <row r="6" spans="1:17" ht="30" customHeight="1" x14ac:dyDescent="0.25">
      <c r="A6" s="44" t="s">
        <v>11</v>
      </c>
      <c r="B6" s="45" t="s">
        <v>10</v>
      </c>
      <c r="C6" s="50">
        <v>14</v>
      </c>
      <c r="D6" s="50">
        <v>14</v>
      </c>
      <c r="E6" s="50">
        <v>14</v>
      </c>
      <c r="F6" s="50">
        <v>14</v>
      </c>
      <c r="G6" s="50">
        <v>14</v>
      </c>
      <c r="H6" s="50">
        <v>14</v>
      </c>
      <c r="I6" s="50">
        <v>14</v>
      </c>
      <c r="J6" s="50">
        <v>14</v>
      </c>
      <c r="K6" s="50">
        <v>14</v>
      </c>
      <c r="L6" s="50">
        <v>14</v>
      </c>
      <c r="M6" s="50">
        <v>14</v>
      </c>
      <c r="N6" s="50">
        <v>14</v>
      </c>
      <c r="O6" s="47">
        <v>14</v>
      </c>
      <c r="P6" s="48">
        <v>1.0769230769230769</v>
      </c>
      <c r="Q6" s="49"/>
    </row>
    <row r="7" spans="1:17" ht="30" customHeight="1" x14ac:dyDescent="0.25">
      <c r="A7" s="44" t="s">
        <v>12</v>
      </c>
      <c r="B7" s="45" t="s">
        <v>10</v>
      </c>
      <c r="C7" s="46">
        <v>14</v>
      </c>
      <c r="D7" s="46">
        <v>14</v>
      </c>
      <c r="E7" s="46">
        <v>14</v>
      </c>
      <c r="F7" s="46">
        <v>14</v>
      </c>
      <c r="G7" s="46">
        <v>14</v>
      </c>
      <c r="H7" s="46">
        <v>14</v>
      </c>
      <c r="I7" s="46">
        <v>14</v>
      </c>
      <c r="J7" s="46">
        <v>14</v>
      </c>
      <c r="K7" s="46">
        <v>14</v>
      </c>
      <c r="L7" s="46">
        <v>14</v>
      </c>
      <c r="M7" s="46">
        <v>14</v>
      </c>
      <c r="N7" s="46">
        <v>14</v>
      </c>
      <c r="O7" s="47">
        <v>14</v>
      </c>
      <c r="P7" s="48">
        <v>1.3313125189451349</v>
      </c>
      <c r="Q7" s="49"/>
    </row>
    <row r="8" spans="1:17" ht="30" customHeight="1" x14ac:dyDescent="0.25">
      <c r="A8" s="44" t="s">
        <v>13</v>
      </c>
      <c r="B8" s="45" t="s">
        <v>25</v>
      </c>
      <c r="C8" s="51">
        <v>7.5649999999999995</v>
      </c>
      <c r="D8" s="51">
        <v>7.5649999999999995</v>
      </c>
      <c r="E8" s="51">
        <v>7.5649999999999986</v>
      </c>
      <c r="F8" s="51">
        <v>7.5650000000000013</v>
      </c>
      <c r="G8" s="51">
        <v>7.5649999999999995</v>
      </c>
      <c r="H8" s="51">
        <v>7.5650000000000013</v>
      </c>
      <c r="I8" s="51">
        <v>7.5649999999999995</v>
      </c>
      <c r="J8" s="51">
        <v>7.5649999999999995</v>
      </c>
      <c r="K8" s="51">
        <v>7.5650000000000013</v>
      </c>
      <c r="L8" s="51">
        <v>7.5650000000000013</v>
      </c>
      <c r="M8" s="51">
        <v>7.5650000000000013</v>
      </c>
      <c r="N8" s="51">
        <v>7.5649999999999995</v>
      </c>
      <c r="O8" s="47">
        <v>7.5650000000000013</v>
      </c>
      <c r="P8" s="48">
        <v>1.0246194522138674</v>
      </c>
      <c r="Q8" s="49"/>
    </row>
    <row r="9" spans="1:17" ht="30" customHeight="1" x14ac:dyDescent="0.25">
      <c r="A9" s="44" t="s">
        <v>15</v>
      </c>
      <c r="B9" s="52" t="s">
        <v>16</v>
      </c>
      <c r="C9" s="53">
        <v>78797.039999999994</v>
      </c>
      <c r="D9" s="53">
        <v>71171.51999999999</v>
      </c>
      <c r="E9" s="53">
        <v>78691.12999999999</v>
      </c>
      <c r="F9" s="53">
        <v>76255.200000000012</v>
      </c>
      <c r="G9" s="53">
        <v>78797.039999999994</v>
      </c>
      <c r="H9" s="53">
        <v>76255.200000000012</v>
      </c>
      <c r="I9" s="53">
        <v>78797.039999999994</v>
      </c>
      <c r="J9" s="53">
        <v>78797.039999999994</v>
      </c>
      <c r="K9" s="53">
        <v>76255.200000000012</v>
      </c>
      <c r="L9" s="53">
        <v>78902.950000000012</v>
      </c>
      <c r="M9" s="53">
        <v>76255.200000000012</v>
      </c>
      <c r="N9" s="53">
        <v>78797.039999999994</v>
      </c>
      <c r="O9" s="54">
        <v>927771.60000000009</v>
      </c>
      <c r="P9" s="48">
        <v>1.1004214797841239</v>
      </c>
      <c r="Q9" s="49"/>
    </row>
    <row r="10" spans="1:17" ht="30" customHeight="1" x14ac:dyDescent="0.25">
      <c r="A10" s="44" t="s">
        <v>17</v>
      </c>
      <c r="B10" s="45" t="s">
        <v>10</v>
      </c>
      <c r="C10" s="50">
        <v>14</v>
      </c>
      <c r="D10" s="50">
        <v>14</v>
      </c>
      <c r="E10" s="50">
        <v>14</v>
      </c>
      <c r="F10" s="50">
        <v>14</v>
      </c>
      <c r="G10" s="50">
        <v>14</v>
      </c>
      <c r="H10" s="50">
        <v>14</v>
      </c>
      <c r="I10" s="50">
        <v>14</v>
      </c>
      <c r="J10" s="50">
        <v>14</v>
      </c>
      <c r="K10" s="50">
        <v>14</v>
      </c>
      <c r="L10" s="50">
        <v>14</v>
      </c>
      <c r="M10" s="50">
        <v>14</v>
      </c>
      <c r="N10" s="50">
        <v>14</v>
      </c>
      <c r="O10" s="47">
        <v>14</v>
      </c>
      <c r="P10" s="48">
        <v>1.0769230769230769</v>
      </c>
      <c r="Q10" s="49"/>
    </row>
    <row r="11" spans="1:17" ht="30" customHeight="1" x14ac:dyDescent="0.25">
      <c r="A11" s="44" t="s">
        <v>17</v>
      </c>
      <c r="B11" s="45" t="s">
        <v>18</v>
      </c>
      <c r="C11" s="56">
        <v>1</v>
      </c>
      <c r="D11" s="56">
        <v>1</v>
      </c>
      <c r="E11" s="56">
        <v>1</v>
      </c>
      <c r="F11" s="56">
        <v>1</v>
      </c>
      <c r="G11" s="56">
        <v>1</v>
      </c>
      <c r="H11" s="56">
        <v>1</v>
      </c>
      <c r="I11" s="56">
        <v>1</v>
      </c>
      <c r="J11" s="56">
        <v>1</v>
      </c>
      <c r="K11" s="56">
        <v>1</v>
      </c>
      <c r="L11" s="56">
        <v>1</v>
      </c>
      <c r="M11" s="56">
        <v>1</v>
      </c>
      <c r="N11" s="56">
        <v>1</v>
      </c>
      <c r="O11" s="57">
        <v>1</v>
      </c>
      <c r="P11" s="48">
        <v>1</v>
      </c>
      <c r="Q11" s="49"/>
    </row>
    <row r="12" spans="1:17" ht="30" customHeight="1" x14ac:dyDescent="0.25">
      <c r="A12" s="44" t="s">
        <v>19</v>
      </c>
      <c r="B12" s="52" t="s">
        <v>16</v>
      </c>
      <c r="C12" s="53">
        <v>78797.039999999994</v>
      </c>
      <c r="D12" s="53">
        <v>71171.51999999999</v>
      </c>
      <c r="E12" s="53">
        <v>78691.12999999999</v>
      </c>
      <c r="F12" s="53">
        <v>76255.200000000012</v>
      </c>
      <c r="G12" s="53">
        <v>78797.039999999994</v>
      </c>
      <c r="H12" s="53">
        <v>76255.200000000012</v>
      </c>
      <c r="I12" s="53">
        <v>78797.039999999994</v>
      </c>
      <c r="J12" s="53">
        <v>78797.039999999994</v>
      </c>
      <c r="K12" s="53">
        <v>76255.200000000012</v>
      </c>
      <c r="L12" s="53">
        <v>78902.950000000012</v>
      </c>
      <c r="M12" s="53">
        <v>76255.200000000012</v>
      </c>
      <c r="N12" s="53">
        <v>78797.039999999994</v>
      </c>
      <c r="O12" s="54">
        <v>927771.60000000009</v>
      </c>
      <c r="P12" s="48">
        <v>1.1004214797841239</v>
      </c>
      <c r="Q12" s="49"/>
    </row>
    <row r="13" spans="1:17" ht="30" customHeight="1" x14ac:dyDescent="0.25">
      <c r="A13" s="44" t="s">
        <v>26</v>
      </c>
      <c r="B13" s="45" t="s">
        <v>10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47">
        <v>0</v>
      </c>
      <c r="P13" s="48"/>
      <c r="Q13" s="49"/>
    </row>
    <row r="14" spans="1:17" ht="30" customHeight="1" x14ac:dyDescent="0.25">
      <c r="A14" s="44" t="s">
        <v>27</v>
      </c>
      <c r="B14" s="52" t="s">
        <v>16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4">
        <v>0</v>
      </c>
      <c r="P14" s="48"/>
      <c r="Q14" s="49"/>
    </row>
    <row r="15" spans="1:17" x14ac:dyDescent="0.25">
      <c r="A15" s="58" t="s">
        <v>104</v>
      </c>
      <c r="B15" s="59"/>
      <c r="C15" s="37"/>
      <c r="D15" s="60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61"/>
      <c r="Q15" s="49"/>
    </row>
    <row r="16" spans="1:17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61"/>
      <c r="Q16" s="49"/>
    </row>
    <row r="17" spans="1:17" ht="15.75" thickBot="1" x14ac:dyDescent="0.3">
      <c r="A17" s="62" t="s">
        <v>105</v>
      </c>
      <c r="B17" s="6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2"/>
      <c r="P17" s="63"/>
      <c r="Q17" s="49"/>
    </row>
    <row r="18" spans="1:17" x14ac:dyDescent="0.25">
      <c r="A18" s="64" t="s">
        <v>20</v>
      </c>
      <c r="B18" s="65" t="s">
        <v>10</v>
      </c>
      <c r="C18" s="66">
        <v>10</v>
      </c>
      <c r="D18" s="66">
        <v>10</v>
      </c>
      <c r="E18" s="66">
        <v>10</v>
      </c>
      <c r="F18" s="66">
        <v>10</v>
      </c>
      <c r="G18" s="66">
        <v>10</v>
      </c>
      <c r="H18" s="66">
        <v>10</v>
      </c>
      <c r="I18" s="66">
        <v>10</v>
      </c>
      <c r="J18" s="66">
        <v>10</v>
      </c>
      <c r="K18" s="66">
        <v>10</v>
      </c>
      <c r="L18" s="66">
        <v>10</v>
      </c>
      <c r="M18" s="66">
        <v>10</v>
      </c>
      <c r="N18" s="66">
        <v>10</v>
      </c>
      <c r="O18" s="67">
        <v>9.9999999999999982</v>
      </c>
      <c r="P18" s="68">
        <v>1.515632548830147</v>
      </c>
      <c r="Q18" s="49"/>
    </row>
    <row r="19" spans="1:17" x14ac:dyDescent="0.25">
      <c r="A19" s="69" t="s">
        <v>20</v>
      </c>
      <c r="B19" s="45" t="s">
        <v>18</v>
      </c>
      <c r="C19" s="56">
        <v>0.7142857142857143</v>
      </c>
      <c r="D19" s="56">
        <v>0.7142857142857143</v>
      </c>
      <c r="E19" s="56">
        <v>0.7142857142857143</v>
      </c>
      <c r="F19" s="56">
        <v>0.7142857142857143</v>
      </c>
      <c r="G19" s="56">
        <v>0.7142857142857143</v>
      </c>
      <c r="H19" s="56">
        <v>0.7142857142857143</v>
      </c>
      <c r="I19" s="56">
        <v>0.7142857142857143</v>
      </c>
      <c r="J19" s="56">
        <v>0.7142857142857143</v>
      </c>
      <c r="K19" s="56">
        <v>0.7142857142857143</v>
      </c>
      <c r="L19" s="56">
        <v>0.7142857142857143</v>
      </c>
      <c r="M19" s="56">
        <v>0.7142857142857143</v>
      </c>
      <c r="N19" s="56">
        <v>0.7142857142857143</v>
      </c>
      <c r="O19" s="48">
        <v>0.71428571428571419</v>
      </c>
      <c r="P19" s="48"/>
      <c r="Q19" s="49"/>
    </row>
    <row r="20" spans="1:17" x14ac:dyDescent="0.25">
      <c r="A20" s="70" t="s">
        <v>21</v>
      </c>
      <c r="B20" s="71" t="s">
        <v>10</v>
      </c>
      <c r="C20" s="72">
        <v>4</v>
      </c>
      <c r="D20" s="72">
        <v>4</v>
      </c>
      <c r="E20" s="72">
        <v>4</v>
      </c>
      <c r="F20" s="72">
        <v>4</v>
      </c>
      <c r="G20" s="72">
        <v>4</v>
      </c>
      <c r="H20" s="72">
        <v>4</v>
      </c>
      <c r="I20" s="72">
        <v>4</v>
      </c>
      <c r="J20" s="72">
        <v>4</v>
      </c>
      <c r="K20" s="72">
        <v>4</v>
      </c>
      <c r="L20" s="72">
        <v>4</v>
      </c>
      <c r="M20" s="72">
        <v>4</v>
      </c>
      <c r="N20" s="72">
        <v>4</v>
      </c>
      <c r="O20" s="73">
        <v>3.9999999999999996</v>
      </c>
      <c r="P20" s="74">
        <v>0.80102133868320247</v>
      </c>
      <c r="Q20" s="49"/>
    </row>
    <row r="21" spans="1:17" x14ac:dyDescent="0.25">
      <c r="A21" s="69" t="s">
        <v>21</v>
      </c>
      <c r="B21" s="45" t="s">
        <v>18</v>
      </c>
      <c r="C21" s="56">
        <v>0.2857142857142857</v>
      </c>
      <c r="D21" s="56">
        <v>0.2857142857142857</v>
      </c>
      <c r="E21" s="56">
        <v>0.2857142857142857</v>
      </c>
      <c r="F21" s="56">
        <v>0.2857142857142857</v>
      </c>
      <c r="G21" s="56">
        <v>0.2857142857142857</v>
      </c>
      <c r="H21" s="56">
        <v>0.2857142857142857</v>
      </c>
      <c r="I21" s="56">
        <v>0.2857142857142857</v>
      </c>
      <c r="J21" s="56">
        <v>0.2857142857142857</v>
      </c>
      <c r="K21" s="56">
        <v>0.2857142857142857</v>
      </c>
      <c r="L21" s="56">
        <v>0.2857142857142857</v>
      </c>
      <c r="M21" s="56">
        <v>0.2857142857142857</v>
      </c>
      <c r="N21" s="56">
        <v>0.2857142857142857</v>
      </c>
      <c r="O21" s="48">
        <v>0.2857142857142857</v>
      </c>
      <c r="P21" s="48"/>
      <c r="Q21" s="49"/>
    </row>
    <row r="22" spans="1:17" x14ac:dyDescent="0.25">
      <c r="A22" s="70" t="s">
        <v>22</v>
      </c>
      <c r="B22" s="71" t="s">
        <v>10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3">
        <v>0</v>
      </c>
      <c r="P22" s="74"/>
      <c r="Q22" s="49"/>
    </row>
    <row r="23" spans="1:17" x14ac:dyDescent="0.25">
      <c r="A23" t="s">
        <v>22</v>
      </c>
      <c r="B23" s="45" t="s">
        <v>18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48">
        <v>0</v>
      </c>
      <c r="P23" s="48"/>
      <c r="Q23" s="49"/>
    </row>
    <row r="24" spans="1:17" x14ac:dyDescent="0.25">
      <c r="A24" s="70" t="s">
        <v>153</v>
      </c>
      <c r="B24" s="71" t="s">
        <v>10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3">
        <v>0</v>
      </c>
      <c r="P24" s="74"/>
      <c r="Q24" s="49"/>
    </row>
    <row r="25" spans="1:17" x14ac:dyDescent="0.25">
      <c r="A25" s="69" t="s">
        <v>153</v>
      </c>
      <c r="B25" s="45" t="s">
        <v>18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48">
        <v>0</v>
      </c>
      <c r="P25" s="48"/>
      <c r="Q25" s="49"/>
    </row>
    <row r="26" spans="1:17" x14ac:dyDescent="0.25">
      <c r="A26" s="58" t="s">
        <v>106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E057-5998-4FFE-BC5B-81CEE09E9160}">
  <dimension ref="A1:Q24"/>
  <sheetViews>
    <sheetView zoomScaleNormal="100" workbookViewId="0">
      <selection activeCell="F30" sqref="F30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28515625" bestFit="1" customWidth="1"/>
  </cols>
  <sheetData>
    <row r="1" spans="1:17" ht="18.75" x14ac:dyDescent="0.3">
      <c r="A1" s="39" t="s">
        <v>124</v>
      </c>
    </row>
    <row r="2" spans="1:17" ht="15.75" x14ac:dyDescent="0.25">
      <c r="A2" s="40" t="s">
        <v>28</v>
      </c>
      <c r="I2" s="55"/>
    </row>
    <row r="4" spans="1:17" ht="15.75" thickBot="1" x14ac:dyDescent="0.3">
      <c r="A4" s="41"/>
      <c r="B4" s="41"/>
      <c r="C4" s="42" t="s">
        <v>108</v>
      </c>
      <c r="D4" s="43" t="s">
        <v>109</v>
      </c>
      <c r="E4" s="43" t="s">
        <v>110</v>
      </c>
      <c r="F4" s="43" t="s">
        <v>111</v>
      </c>
      <c r="G4" s="43" t="s">
        <v>112</v>
      </c>
      <c r="H4" s="43" t="s">
        <v>113</v>
      </c>
      <c r="I4" s="43" t="s">
        <v>114</v>
      </c>
      <c r="J4" s="43" t="s">
        <v>115</v>
      </c>
      <c r="K4" s="43" t="s">
        <v>116</v>
      </c>
      <c r="L4" s="43" t="s">
        <v>117</v>
      </c>
      <c r="M4" s="43" t="s">
        <v>118</v>
      </c>
      <c r="N4" s="43" t="s">
        <v>119</v>
      </c>
      <c r="O4" s="42">
        <v>2025</v>
      </c>
      <c r="P4" s="42" t="s">
        <v>97</v>
      </c>
    </row>
    <row r="5" spans="1:17" ht="30" customHeight="1" x14ac:dyDescent="0.25">
      <c r="A5" s="44" t="s">
        <v>9</v>
      </c>
      <c r="B5" s="45" t="s">
        <v>10</v>
      </c>
      <c r="C5" s="46">
        <v>33</v>
      </c>
      <c r="D5" s="46">
        <v>31</v>
      </c>
      <c r="E5" s="46">
        <v>29</v>
      </c>
      <c r="F5" s="46">
        <v>27</v>
      </c>
      <c r="G5" s="46">
        <v>24</v>
      </c>
      <c r="H5" s="46">
        <v>25</v>
      </c>
      <c r="I5" s="46">
        <v>28</v>
      </c>
      <c r="J5" s="46">
        <v>27</v>
      </c>
      <c r="K5" s="46">
        <v>25</v>
      </c>
      <c r="L5" s="46">
        <v>25</v>
      </c>
      <c r="M5" s="46">
        <v>27</v>
      </c>
      <c r="N5" s="46">
        <v>30</v>
      </c>
      <c r="O5" s="47">
        <v>27.570776255707763</v>
      </c>
      <c r="P5" s="48">
        <v>0.99970980066268589</v>
      </c>
      <c r="Q5" s="49"/>
    </row>
    <row r="6" spans="1:17" ht="30" customHeight="1" x14ac:dyDescent="0.25">
      <c r="A6" s="44" t="s">
        <v>11</v>
      </c>
      <c r="B6" s="45" t="s">
        <v>10</v>
      </c>
      <c r="C6" s="50">
        <v>33</v>
      </c>
      <c r="D6" s="50">
        <v>31</v>
      </c>
      <c r="E6" s="50">
        <v>29</v>
      </c>
      <c r="F6" s="50">
        <v>27</v>
      </c>
      <c r="G6" s="50">
        <v>24</v>
      </c>
      <c r="H6" s="50">
        <v>25</v>
      </c>
      <c r="I6" s="50">
        <v>28</v>
      </c>
      <c r="J6" s="50">
        <v>27</v>
      </c>
      <c r="K6" s="50">
        <v>25</v>
      </c>
      <c r="L6" s="50">
        <v>25</v>
      </c>
      <c r="M6" s="50">
        <v>27</v>
      </c>
      <c r="N6" s="50">
        <v>30</v>
      </c>
      <c r="O6" s="47">
        <v>27.570776255707763</v>
      </c>
      <c r="P6" s="48">
        <v>0.99970980066268589</v>
      </c>
      <c r="Q6" s="49"/>
    </row>
    <row r="7" spans="1:17" ht="30" customHeight="1" x14ac:dyDescent="0.25">
      <c r="A7" s="44" t="s">
        <v>12</v>
      </c>
      <c r="B7" s="45" t="s">
        <v>10</v>
      </c>
      <c r="C7" s="46">
        <v>31</v>
      </c>
      <c r="D7" s="46">
        <v>31</v>
      </c>
      <c r="E7" s="46">
        <v>29</v>
      </c>
      <c r="F7" s="46">
        <v>27</v>
      </c>
      <c r="G7" s="46">
        <v>24</v>
      </c>
      <c r="H7" s="46">
        <v>24</v>
      </c>
      <c r="I7" s="46">
        <v>17</v>
      </c>
      <c r="J7" s="46">
        <v>17</v>
      </c>
      <c r="K7" s="46">
        <v>7</v>
      </c>
      <c r="L7" s="46">
        <v>14</v>
      </c>
      <c r="M7" s="46">
        <v>27</v>
      </c>
      <c r="N7" s="46">
        <v>30</v>
      </c>
      <c r="O7" s="47">
        <v>23.116438356164387</v>
      </c>
      <c r="P7" s="48">
        <v>1.0828434008135024</v>
      </c>
      <c r="Q7" s="49"/>
    </row>
    <row r="8" spans="1:17" ht="30" customHeight="1" x14ac:dyDescent="0.25">
      <c r="A8" s="44" t="s">
        <v>13</v>
      </c>
      <c r="B8" s="45" t="s">
        <v>25</v>
      </c>
      <c r="C8" s="51">
        <v>42.966666666666676</v>
      </c>
      <c r="D8" s="51">
        <v>42.964516129032255</v>
      </c>
      <c r="E8" s="51">
        <v>42.96206896551724</v>
      </c>
      <c r="F8" s="51">
        <v>42.959259259259262</v>
      </c>
      <c r="G8" s="51">
        <v>42.954166666666666</v>
      </c>
      <c r="H8" s="51">
        <v>42.956000000000003</v>
      </c>
      <c r="I8" s="51">
        <v>42.960714285714282</v>
      </c>
      <c r="J8" s="51">
        <v>42.959259259259262</v>
      </c>
      <c r="K8" s="51">
        <v>43</v>
      </c>
      <c r="L8" s="51">
        <v>43</v>
      </c>
      <c r="M8" s="51">
        <v>42.959259259259262</v>
      </c>
      <c r="N8" s="51">
        <v>42.963333333333331</v>
      </c>
      <c r="O8" s="47">
        <v>42.966788671745611</v>
      </c>
      <c r="P8" s="48">
        <v>1.0017251778694867</v>
      </c>
      <c r="Q8" s="49"/>
    </row>
    <row r="9" spans="1:17" ht="30" customHeight="1" x14ac:dyDescent="0.25">
      <c r="A9" s="44" t="s">
        <v>15</v>
      </c>
      <c r="B9" s="52" t="s">
        <v>16</v>
      </c>
      <c r="C9" s="53">
        <v>263729.40000000002</v>
      </c>
      <c r="D9" s="53">
        <v>223759.2</v>
      </c>
      <c r="E9" s="53">
        <v>230491.5</v>
      </c>
      <c r="F9" s="53">
        <v>208782</v>
      </c>
      <c r="G9" s="53">
        <v>191747.4</v>
      </c>
      <c r="H9" s="53">
        <v>193302</v>
      </c>
      <c r="I9" s="53">
        <v>223739.4</v>
      </c>
      <c r="J9" s="53">
        <v>215741.4</v>
      </c>
      <c r="K9" s="53">
        <v>193500</v>
      </c>
      <c r="L9" s="53">
        <v>201025</v>
      </c>
      <c r="M9" s="53">
        <v>208782</v>
      </c>
      <c r="N9" s="53">
        <v>239735.4</v>
      </c>
      <c r="O9" s="54">
        <v>2594334.6999999997</v>
      </c>
      <c r="P9" s="48">
        <v>0.99869831811105136</v>
      </c>
      <c r="Q9" s="49"/>
    </row>
    <row r="10" spans="1:17" ht="30" customHeight="1" x14ac:dyDescent="0.25">
      <c r="A10" s="44" t="s">
        <v>17</v>
      </c>
      <c r="B10" s="45" t="s">
        <v>10</v>
      </c>
      <c r="C10" s="50">
        <v>10.817580645161289</v>
      </c>
      <c r="D10" s="50">
        <v>8.0560714285714283</v>
      </c>
      <c r="E10" s="50">
        <v>12.593</v>
      </c>
      <c r="F10" s="50">
        <v>14.026999999999999</v>
      </c>
      <c r="G10" s="50">
        <v>10.681397849462366</v>
      </c>
      <c r="H10" s="50">
        <v>10.202083333333334</v>
      </c>
      <c r="I10" s="50">
        <v>11.5772311827957</v>
      </c>
      <c r="J10" s="50">
        <v>6.0748655913978498</v>
      </c>
      <c r="K10" s="50">
        <v>2.997611111111111</v>
      </c>
      <c r="L10" s="50">
        <v>5.1672192513368982</v>
      </c>
      <c r="M10" s="50">
        <v>8.4551944444444445</v>
      </c>
      <c r="N10" s="50">
        <v>12.428252688172043</v>
      </c>
      <c r="O10" s="47">
        <v>9.4364794520547939</v>
      </c>
      <c r="P10" s="48">
        <v>0.96965982053883581</v>
      </c>
      <c r="Q10" s="49"/>
    </row>
    <row r="11" spans="1:17" ht="30" customHeight="1" x14ac:dyDescent="0.25">
      <c r="A11" s="44" t="s">
        <v>17</v>
      </c>
      <c r="B11" s="45" t="s">
        <v>18</v>
      </c>
      <c r="C11" s="56">
        <v>0.32780547409579663</v>
      </c>
      <c r="D11" s="56">
        <v>0.2598732718894009</v>
      </c>
      <c r="E11" s="56">
        <v>0.43424137931034484</v>
      </c>
      <c r="F11" s="56">
        <v>0.51951851851851849</v>
      </c>
      <c r="G11" s="56">
        <v>0.44505824372759856</v>
      </c>
      <c r="H11" s="56">
        <v>0.40808333333333335</v>
      </c>
      <c r="I11" s="56">
        <v>0.41347254224270358</v>
      </c>
      <c r="J11" s="56">
        <v>0.22499502190362405</v>
      </c>
      <c r="K11" s="56">
        <v>0.11990444444444444</v>
      </c>
      <c r="L11" s="56">
        <v>0.20668877005347594</v>
      </c>
      <c r="M11" s="56">
        <v>0.3131553497942387</v>
      </c>
      <c r="N11" s="56">
        <v>0.41427508960573473</v>
      </c>
      <c r="O11" s="57">
        <v>0.3422638290824776</v>
      </c>
      <c r="P11" s="48"/>
      <c r="Q11" s="49"/>
    </row>
    <row r="12" spans="1:17" ht="30" customHeight="1" x14ac:dyDescent="0.25">
      <c r="A12" s="44" t="s">
        <v>19</v>
      </c>
      <c r="B12" s="52" t="s">
        <v>16</v>
      </c>
      <c r="C12" s="53">
        <v>86408.723450000005</v>
      </c>
      <c r="D12" s="53">
        <v>58102.4303</v>
      </c>
      <c r="E12" s="53">
        <v>100046.90945000001</v>
      </c>
      <c r="F12" s="53">
        <v>108398.6208</v>
      </c>
      <c r="G12" s="53">
        <v>85264.813949999996</v>
      </c>
      <c r="H12" s="53">
        <v>78805.12715</v>
      </c>
      <c r="I12" s="53">
        <v>92444.079150000005</v>
      </c>
      <c r="J12" s="53">
        <v>48508.978049999998</v>
      </c>
      <c r="K12" s="53">
        <v>23201.51</v>
      </c>
      <c r="L12" s="53">
        <v>41549.61</v>
      </c>
      <c r="M12" s="53">
        <v>65351.106950000001</v>
      </c>
      <c r="N12" s="53">
        <v>99303.183050000007</v>
      </c>
      <c r="O12" s="54">
        <v>887385.09230000002</v>
      </c>
      <c r="P12" s="48">
        <v>0.97280582456489739</v>
      </c>
      <c r="Q12" s="49"/>
    </row>
    <row r="13" spans="1:17" ht="30" customHeight="1" x14ac:dyDescent="0.25">
      <c r="A13" s="44" t="s">
        <v>26</v>
      </c>
      <c r="B13" s="45" t="s">
        <v>10</v>
      </c>
      <c r="C13" s="50">
        <v>22.182419354838711</v>
      </c>
      <c r="D13" s="50">
        <v>22.943928571428572</v>
      </c>
      <c r="E13" s="50">
        <v>16.407</v>
      </c>
      <c r="F13" s="50">
        <v>12.973000000000001</v>
      </c>
      <c r="G13" s="50">
        <v>13.318602150537634</v>
      </c>
      <c r="H13" s="50">
        <v>14.797916666666666</v>
      </c>
      <c r="I13" s="50">
        <v>16.4227688172043</v>
      </c>
      <c r="J13" s="50">
        <v>20.925134408602151</v>
      </c>
      <c r="K13" s="50">
        <v>22.002388888888888</v>
      </c>
      <c r="L13" s="50">
        <v>19.832780748663101</v>
      </c>
      <c r="M13" s="50">
        <v>18.544805555555556</v>
      </c>
      <c r="N13" s="50">
        <v>17.571747311827959</v>
      </c>
      <c r="O13" s="47">
        <v>18.134296803652969</v>
      </c>
      <c r="P13" s="48">
        <v>1.016095638595425</v>
      </c>
      <c r="Q13" s="49"/>
    </row>
    <row r="14" spans="1:17" ht="30" customHeight="1" x14ac:dyDescent="0.25">
      <c r="A14" s="44" t="s">
        <v>27</v>
      </c>
      <c r="B14" s="52" t="s">
        <v>16</v>
      </c>
      <c r="C14" s="53">
        <v>17741.499</v>
      </c>
      <c r="D14" s="53">
        <v>16574.694</v>
      </c>
      <c r="E14" s="53">
        <v>13051.7685</v>
      </c>
      <c r="F14" s="53">
        <v>10041.102000000001</v>
      </c>
      <c r="G14" s="53">
        <v>10652.218000000001</v>
      </c>
      <c r="H14" s="53">
        <v>11453.5875</v>
      </c>
      <c r="I14" s="53">
        <v>13134.9305</v>
      </c>
      <c r="J14" s="53">
        <v>16735.922500000001</v>
      </c>
      <c r="K14" s="53">
        <v>17029.848999999998</v>
      </c>
      <c r="L14" s="53">
        <v>15947.539000000001</v>
      </c>
      <c r="M14" s="53">
        <v>14353.6795</v>
      </c>
      <c r="N14" s="53">
        <v>14053.8835</v>
      </c>
      <c r="O14" s="54">
        <v>170770.67299999998</v>
      </c>
      <c r="P14" s="48">
        <v>1.0112204872034591</v>
      </c>
      <c r="Q14" s="49"/>
    </row>
    <row r="15" spans="1:17" x14ac:dyDescent="0.25">
      <c r="A15" s="58" t="s">
        <v>104</v>
      </c>
      <c r="B15" s="59"/>
      <c r="C15" s="37"/>
      <c r="D15" s="60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61"/>
      <c r="Q15" s="49"/>
    </row>
    <row r="16" spans="1:17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61"/>
      <c r="Q16" s="49"/>
    </row>
    <row r="17" spans="1:17" ht="15.75" thickBot="1" x14ac:dyDescent="0.3">
      <c r="A17" s="62" t="s">
        <v>105</v>
      </c>
      <c r="B17" s="6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2"/>
      <c r="P17" s="63"/>
      <c r="Q17" s="49"/>
    </row>
    <row r="18" spans="1:17" x14ac:dyDescent="0.25">
      <c r="A18" s="64" t="s">
        <v>20</v>
      </c>
      <c r="B18" s="65" t="s">
        <v>10</v>
      </c>
      <c r="C18" s="66">
        <v>5.4272311827956985</v>
      </c>
      <c r="D18" s="66">
        <v>2.9354166666666668</v>
      </c>
      <c r="E18" s="66">
        <v>6.1848648648648643</v>
      </c>
      <c r="F18" s="66">
        <v>5.423</v>
      </c>
      <c r="G18" s="66">
        <v>2.6165860215053764</v>
      </c>
      <c r="H18" s="66">
        <v>2.1718888888888888</v>
      </c>
      <c r="I18" s="66">
        <v>4.2157526881720431</v>
      </c>
      <c r="J18" s="66">
        <v>2.2724731182795699</v>
      </c>
      <c r="K18" s="66">
        <v>2.997611111111111</v>
      </c>
      <c r="L18" s="66">
        <v>5.1354545454545457</v>
      </c>
      <c r="M18" s="66">
        <v>3.8037777777777779</v>
      </c>
      <c r="N18" s="66">
        <v>7.6393010752688175</v>
      </c>
      <c r="O18" s="67">
        <v>4.2524566210045656</v>
      </c>
      <c r="P18" s="68">
        <v>0.88067605484046996</v>
      </c>
      <c r="Q18" s="49"/>
    </row>
    <row r="19" spans="1:17" x14ac:dyDescent="0.25">
      <c r="A19" s="69" t="s">
        <v>20</v>
      </c>
      <c r="B19" s="45" t="s">
        <v>18</v>
      </c>
      <c r="C19" s="56">
        <v>0.50170471206270162</v>
      </c>
      <c r="D19" s="56">
        <v>0.36437321747868368</v>
      </c>
      <c r="E19" s="56">
        <v>0.49113514371991301</v>
      </c>
      <c r="F19" s="56">
        <v>0.38661153489698441</v>
      </c>
      <c r="G19" s="56">
        <v>0.24496662874860325</v>
      </c>
      <c r="H19" s="56">
        <v>0.21288680144306035</v>
      </c>
      <c r="I19" s="56">
        <v>0.36414170379847355</v>
      </c>
      <c r="J19" s="56">
        <v>0.37407792552603047</v>
      </c>
      <c r="K19" s="56">
        <v>1</v>
      </c>
      <c r="L19" s="56">
        <v>0.99385264988046829</v>
      </c>
      <c r="M19" s="56">
        <v>0.44987466613225929</v>
      </c>
      <c r="N19" s="56">
        <v>0.61467217210180591</v>
      </c>
      <c r="O19" s="48">
        <v>0.45064016115444333</v>
      </c>
      <c r="P19" s="48"/>
      <c r="Q19" s="49"/>
    </row>
    <row r="20" spans="1:17" x14ac:dyDescent="0.25">
      <c r="A20" s="70" t="s">
        <v>21</v>
      </c>
      <c r="B20" s="71" t="s">
        <v>10</v>
      </c>
      <c r="C20" s="72">
        <v>5.3903494623655916</v>
      </c>
      <c r="D20" s="72">
        <v>5.1206547619047615</v>
      </c>
      <c r="E20" s="72">
        <v>6.4081351351351357</v>
      </c>
      <c r="F20" s="72">
        <v>8.6039999999999992</v>
      </c>
      <c r="G20" s="72">
        <v>8.0648118279569889</v>
      </c>
      <c r="H20" s="72">
        <v>8.0301944444444437</v>
      </c>
      <c r="I20" s="72">
        <v>7.3614784946236558</v>
      </c>
      <c r="J20" s="72">
        <v>3.8023924731182799</v>
      </c>
      <c r="K20" s="72">
        <v>0</v>
      </c>
      <c r="L20" s="72">
        <v>3.1764705882352945E-2</v>
      </c>
      <c r="M20" s="72">
        <v>4.651416666666667</v>
      </c>
      <c r="N20" s="72">
        <v>4.7889516129032259</v>
      </c>
      <c r="O20" s="73">
        <v>5.1840228310502283</v>
      </c>
      <c r="P20" s="74">
        <v>1.0758771313179081</v>
      </c>
      <c r="Q20" s="49"/>
    </row>
    <row r="21" spans="1:17" x14ac:dyDescent="0.25">
      <c r="A21" s="69" t="s">
        <v>21</v>
      </c>
      <c r="B21" s="45" t="s">
        <v>18</v>
      </c>
      <c r="C21" s="56">
        <v>0.49829528793729849</v>
      </c>
      <c r="D21" s="56">
        <v>0.63562678252131632</v>
      </c>
      <c r="E21" s="56">
        <v>0.50886485628008704</v>
      </c>
      <c r="F21" s="56">
        <v>0.61338846510301559</v>
      </c>
      <c r="G21" s="56">
        <v>0.75503337125139669</v>
      </c>
      <c r="H21" s="56">
        <v>0.78711319855693951</v>
      </c>
      <c r="I21" s="56">
        <v>0.63585829620152634</v>
      </c>
      <c r="J21" s="56">
        <v>0.62592207447396953</v>
      </c>
      <c r="K21" s="56">
        <v>0</v>
      </c>
      <c r="L21" s="56">
        <v>6.1473501195318091E-3</v>
      </c>
      <c r="M21" s="56">
        <v>0.55012533386774076</v>
      </c>
      <c r="N21" s="56">
        <v>0.3853278278981942</v>
      </c>
      <c r="O21" s="48">
        <v>0.54935983884555661</v>
      </c>
      <c r="P21" s="48"/>
      <c r="Q21" s="49"/>
    </row>
    <row r="22" spans="1:17" x14ac:dyDescent="0.25">
      <c r="A22" s="70" t="s">
        <v>22</v>
      </c>
      <c r="B22" s="71" t="s">
        <v>10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3">
        <v>0</v>
      </c>
      <c r="P22" s="74"/>
      <c r="Q22" s="49"/>
    </row>
    <row r="23" spans="1:17" x14ac:dyDescent="0.25">
      <c r="A23" s="69" t="s">
        <v>22</v>
      </c>
      <c r="B23" s="45" t="s">
        <v>18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48">
        <v>0</v>
      </c>
      <c r="P23" s="48"/>
      <c r="Q23" s="49"/>
    </row>
    <row r="24" spans="1:17" x14ac:dyDescent="0.25">
      <c r="A24" s="58" t="s">
        <v>106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DD409-BA58-4B31-BFAF-2ACA671282F0}">
  <dimension ref="A1:Q28"/>
  <sheetViews>
    <sheetView zoomScaleNormal="100" workbookViewId="0">
      <selection sqref="A1:P24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140625" bestFit="1" customWidth="1"/>
  </cols>
  <sheetData>
    <row r="1" spans="1:17" ht="18.75" x14ac:dyDescent="0.3">
      <c r="A1" s="39" t="s">
        <v>125</v>
      </c>
    </row>
    <row r="2" spans="1:17" ht="15.75" x14ac:dyDescent="0.25">
      <c r="A2" s="40" t="s">
        <v>29</v>
      </c>
    </row>
    <row r="4" spans="1:17" ht="15.75" thickBot="1" x14ac:dyDescent="0.3">
      <c r="A4" s="41"/>
      <c r="B4" s="41"/>
      <c r="C4" s="42" t="s">
        <v>108</v>
      </c>
      <c r="D4" s="43" t="s">
        <v>109</v>
      </c>
      <c r="E4" s="43" t="s">
        <v>110</v>
      </c>
      <c r="F4" s="43" t="s">
        <v>111</v>
      </c>
      <c r="G4" s="43" t="s">
        <v>112</v>
      </c>
      <c r="H4" s="43" t="s">
        <v>113</v>
      </c>
      <c r="I4" s="43" t="s">
        <v>114</v>
      </c>
      <c r="J4" s="43" t="s">
        <v>115</v>
      </c>
      <c r="K4" s="43" t="s">
        <v>116</v>
      </c>
      <c r="L4" s="43" t="s">
        <v>117</v>
      </c>
      <c r="M4" s="43" t="s">
        <v>118</v>
      </c>
      <c r="N4" s="43" t="s">
        <v>119</v>
      </c>
      <c r="O4" s="42">
        <v>2025</v>
      </c>
      <c r="P4" s="42" t="s">
        <v>97</v>
      </c>
    </row>
    <row r="5" spans="1:17" ht="30" customHeight="1" x14ac:dyDescent="0.25">
      <c r="A5" s="44" t="s">
        <v>9</v>
      </c>
      <c r="B5" s="45" t="s">
        <v>10</v>
      </c>
      <c r="C5" s="46">
        <v>54</v>
      </c>
      <c r="D5" s="46">
        <v>49</v>
      </c>
      <c r="E5" s="46">
        <v>47</v>
      </c>
      <c r="F5" s="46">
        <v>45</v>
      </c>
      <c r="G5" s="46">
        <v>40</v>
      </c>
      <c r="H5" s="46">
        <v>41</v>
      </c>
      <c r="I5" s="46">
        <v>47</v>
      </c>
      <c r="J5" s="46">
        <v>46</v>
      </c>
      <c r="K5" s="46">
        <v>42</v>
      </c>
      <c r="L5" s="46">
        <v>45</v>
      </c>
      <c r="M5" s="46">
        <v>50</v>
      </c>
      <c r="N5" s="46">
        <v>51</v>
      </c>
      <c r="O5" s="47">
        <v>46.416438356164385</v>
      </c>
      <c r="P5" s="48">
        <v>1.0113356612904016</v>
      </c>
      <c r="Q5" s="75"/>
    </row>
    <row r="6" spans="1:17" ht="30" customHeight="1" x14ac:dyDescent="0.25">
      <c r="A6" s="44" t="s">
        <v>11</v>
      </c>
      <c r="B6" s="45" t="s">
        <v>10</v>
      </c>
      <c r="C6" s="46">
        <v>54</v>
      </c>
      <c r="D6" s="46">
        <v>49</v>
      </c>
      <c r="E6" s="46">
        <v>47</v>
      </c>
      <c r="F6" s="46">
        <v>45</v>
      </c>
      <c r="G6" s="46">
        <v>40</v>
      </c>
      <c r="H6" s="46">
        <v>41</v>
      </c>
      <c r="I6" s="46">
        <v>47</v>
      </c>
      <c r="J6" s="46">
        <v>46</v>
      </c>
      <c r="K6" s="46">
        <v>42</v>
      </c>
      <c r="L6" s="46">
        <v>45</v>
      </c>
      <c r="M6" s="46">
        <v>50</v>
      </c>
      <c r="N6" s="46">
        <v>51</v>
      </c>
      <c r="O6" s="47">
        <v>46.416438356164385</v>
      </c>
      <c r="P6" s="48">
        <v>1.0113356612904016</v>
      </c>
      <c r="Q6" s="75"/>
    </row>
    <row r="7" spans="1:17" ht="30" customHeight="1" x14ac:dyDescent="0.25">
      <c r="A7" s="44" t="s">
        <v>12</v>
      </c>
      <c r="B7" s="45" t="s">
        <v>10</v>
      </c>
      <c r="C7" s="46">
        <v>54</v>
      </c>
      <c r="D7" s="46">
        <v>49</v>
      </c>
      <c r="E7" s="46">
        <v>47</v>
      </c>
      <c r="F7" s="46">
        <v>45</v>
      </c>
      <c r="G7" s="46">
        <v>40</v>
      </c>
      <c r="H7" s="46">
        <v>41</v>
      </c>
      <c r="I7" s="46">
        <v>47</v>
      </c>
      <c r="J7" s="46">
        <v>46</v>
      </c>
      <c r="K7" s="46">
        <v>38</v>
      </c>
      <c r="L7" s="46">
        <v>45</v>
      </c>
      <c r="M7" s="46">
        <v>50</v>
      </c>
      <c r="N7" s="46">
        <v>51</v>
      </c>
      <c r="O7" s="47">
        <v>46.087671232876708</v>
      </c>
      <c r="P7" s="48">
        <v>1.0095814981585394</v>
      </c>
    </row>
    <row r="8" spans="1:17" ht="30" customHeight="1" x14ac:dyDescent="0.25">
      <c r="A8" s="44" t="s">
        <v>13</v>
      </c>
      <c r="B8" s="45" t="s">
        <v>25</v>
      </c>
      <c r="C8" s="51">
        <v>41.157407407407405</v>
      </c>
      <c r="D8" s="51">
        <v>40.982448979591844</v>
      </c>
      <c r="E8" s="51">
        <v>40.593617021276593</v>
      </c>
      <c r="F8" s="51">
        <v>40.50888888888889</v>
      </c>
      <c r="G8" s="51">
        <v>40.359999999999992</v>
      </c>
      <c r="H8" s="51">
        <v>41.207317073170728</v>
      </c>
      <c r="I8" s="51">
        <v>41.651063829787233</v>
      </c>
      <c r="J8" s="51">
        <v>41.62173913043479</v>
      </c>
      <c r="K8" s="51">
        <v>41.921428571428571</v>
      </c>
      <c r="L8" s="51">
        <v>41.56</v>
      </c>
      <c r="M8" s="51">
        <v>41.019599999999997</v>
      </c>
      <c r="N8" s="51">
        <v>41.055294117647065</v>
      </c>
      <c r="O8" s="47">
        <v>41.138114744422133</v>
      </c>
      <c r="P8" s="48">
        <v>1.0529950655296767</v>
      </c>
    </row>
    <row r="9" spans="1:17" ht="30" customHeight="1" x14ac:dyDescent="0.25">
      <c r="A9" s="44" t="s">
        <v>15</v>
      </c>
      <c r="B9" s="52" t="s">
        <v>16</v>
      </c>
      <c r="C9" s="53">
        <v>1240155</v>
      </c>
      <c r="D9" s="53">
        <v>1012102.56</v>
      </c>
      <c r="E9" s="53">
        <v>1064608.2</v>
      </c>
      <c r="F9" s="53">
        <v>984366</v>
      </c>
      <c r="G9" s="53">
        <v>900835.2</v>
      </c>
      <c r="H9" s="53">
        <v>912330</v>
      </c>
      <c r="I9" s="53">
        <v>1092340.8</v>
      </c>
      <c r="J9" s="53">
        <v>1068346.8</v>
      </c>
      <c r="K9" s="53">
        <v>950778</v>
      </c>
      <c r="L9" s="53">
        <v>1043571.6</v>
      </c>
      <c r="M9" s="53">
        <v>1107529.2</v>
      </c>
      <c r="N9" s="53">
        <v>1168351.56</v>
      </c>
      <c r="O9" s="54">
        <v>12545314.919999998</v>
      </c>
      <c r="P9" s="48">
        <v>1.0620218121326221</v>
      </c>
    </row>
    <row r="10" spans="1:17" ht="30" customHeight="1" x14ac:dyDescent="0.25">
      <c r="A10" s="44" t="s">
        <v>17</v>
      </c>
      <c r="B10" s="45" t="s">
        <v>10</v>
      </c>
      <c r="C10" s="50">
        <v>31.455107526881719</v>
      </c>
      <c r="D10" s="50">
        <v>23.996646825396827</v>
      </c>
      <c r="E10" s="50">
        <v>23.298575268817203</v>
      </c>
      <c r="F10" s="50">
        <v>20.446277777777777</v>
      </c>
      <c r="G10" s="50">
        <v>17.134811827956991</v>
      </c>
      <c r="H10" s="50">
        <v>16.403462962962962</v>
      </c>
      <c r="I10" s="50">
        <v>17.79152329749104</v>
      </c>
      <c r="J10" s="50">
        <v>15.021218637992831</v>
      </c>
      <c r="K10" s="50">
        <v>9.6380768518518511</v>
      </c>
      <c r="L10" s="50">
        <v>11.748548387096774</v>
      </c>
      <c r="M10" s="50">
        <v>16.043644444444443</v>
      </c>
      <c r="N10" s="50">
        <v>23.584507168458781</v>
      </c>
      <c r="O10" s="76">
        <v>18.873734322678843</v>
      </c>
      <c r="P10" s="48">
        <v>0.79958996610305133</v>
      </c>
    </row>
    <row r="11" spans="1:17" ht="30" customHeight="1" x14ac:dyDescent="0.25">
      <c r="A11" s="44" t="s">
        <v>17</v>
      </c>
      <c r="B11" s="45" t="s">
        <v>18</v>
      </c>
      <c r="C11" s="56">
        <v>0.5825019912385504</v>
      </c>
      <c r="D11" s="56">
        <v>0.48972748623258827</v>
      </c>
      <c r="E11" s="56">
        <v>0.4957143674216426</v>
      </c>
      <c r="F11" s="56">
        <v>0.45436172839506173</v>
      </c>
      <c r="G11" s="56">
        <v>0.42837029569892476</v>
      </c>
      <c r="H11" s="56">
        <v>0.40008446251129176</v>
      </c>
      <c r="I11" s="56">
        <v>0.37854304888278806</v>
      </c>
      <c r="J11" s="56">
        <v>0.32654823126071369</v>
      </c>
      <c r="K11" s="56">
        <v>0.22947802028218695</v>
      </c>
      <c r="L11" s="56">
        <v>0.26107885304659495</v>
      </c>
      <c r="M11" s="56">
        <v>0.32087288888888887</v>
      </c>
      <c r="N11" s="56">
        <v>0.46244131702860358</v>
      </c>
      <c r="O11" s="57">
        <v>0.40661746120751846</v>
      </c>
      <c r="P11" s="48"/>
    </row>
    <row r="12" spans="1:17" ht="30" customHeight="1" x14ac:dyDescent="0.25">
      <c r="A12" s="44" t="s">
        <v>19</v>
      </c>
      <c r="B12" s="52" t="s">
        <v>16</v>
      </c>
      <c r="C12" s="53">
        <v>717824.63564999995</v>
      </c>
      <c r="D12" s="53">
        <v>491801.75994999998</v>
      </c>
      <c r="E12" s="53">
        <v>521925.42479999998</v>
      </c>
      <c r="F12" s="53">
        <v>442489.50520000001</v>
      </c>
      <c r="G12" s="53">
        <v>383374.17589999997</v>
      </c>
      <c r="H12" s="53">
        <v>362782.7108</v>
      </c>
      <c r="I12" s="53">
        <v>407591.41690000001</v>
      </c>
      <c r="J12" s="53">
        <v>344389.18359999999</v>
      </c>
      <c r="K12" s="53">
        <v>213512.37565</v>
      </c>
      <c r="L12" s="53">
        <v>267178.37150000001</v>
      </c>
      <c r="M12" s="53">
        <v>352127.00245000003</v>
      </c>
      <c r="N12" s="53">
        <v>535819.88820000004</v>
      </c>
      <c r="O12" s="54">
        <v>5040816.4506000001</v>
      </c>
      <c r="P12" s="48">
        <v>0.85178897776655438</v>
      </c>
      <c r="Q12" s="55"/>
    </row>
    <row r="13" spans="1:17" ht="30" customHeight="1" x14ac:dyDescent="0.25">
      <c r="A13" s="44" t="s">
        <v>26</v>
      </c>
      <c r="B13" s="45" t="s">
        <v>10</v>
      </c>
      <c r="C13" s="50">
        <v>22.544892473118278</v>
      </c>
      <c r="D13" s="50">
        <v>25.003353174603173</v>
      </c>
      <c r="E13" s="50">
        <v>23.701424731182797</v>
      </c>
      <c r="F13" s="50">
        <v>24.55372222222222</v>
      </c>
      <c r="G13" s="50">
        <v>22.865188172043009</v>
      </c>
      <c r="H13" s="50">
        <v>24.596537037037038</v>
      </c>
      <c r="I13" s="50">
        <v>29.208476702508957</v>
      </c>
      <c r="J13" s="50">
        <v>30.978781362007165</v>
      </c>
      <c r="K13" s="50">
        <v>32.361923148148151</v>
      </c>
      <c r="L13" s="50">
        <v>33.251451612903224</v>
      </c>
      <c r="M13" s="50">
        <v>33.956355555555554</v>
      </c>
      <c r="N13" s="50">
        <v>27.415492831541219</v>
      </c>
      <c r="O13" s="76">
        <v>27.542704033485538</v>
      </c>
      <c r="P13" s="48">
        <v>1.2355471356581811</v>
      </c>
    </row>
    <row r="14" spans="1:17" ht="30" customHeight="1" x14ac:dyDescent="0.25">
      <c r="A14" s="44" t="s">
        <v>27</v>
      </c>
      <c r="B14" s="52" t="s">
        <v>16</v>
      </c>
      <c r="C14" s="53">
        <v>54094.214999999997</v>
      </c>
      <c r="D14" s="53">
        <v>54187.267</v>
      </c>
      <c r="E14" s="53">
        <v>56869.198499999999</v>
      </c>
      <c r="F14" s="53">
        <v>57013.743000000002</v>
      </c>
      <c r="G14" s="53">
        <v>54862.732499999998</v>
      </c>
      <c r="H14" s="53">
        <v>57113.159</v>
      </c>
      <c r="I14" s="53">
        <v>70082.819000000003</v>
      </c>
      <c r="J14" s="53">
        <v>74330.487999999998</v>
      </c>
      <c r="K14" s="53">
        <v>75144.385550000006</v>
      </c>
      <c r="L14" s="53">
        <v>79783.532999999996</v>
      </c>
      <c r="M14" s="53">
        <v>78846.657600000006</v>
      </c>
      <c r="N14" s="53">
        <v>65780.733500000002</v>
      </c>
      <c r="O14" s="54">
        <v>778108.93165000004</v>
      </c>
      <c r="P14" s="48">
        <v>1.2317999273050086</v>
      </c>
    </row>
    <row r="15" spans="1:17" x14ac:dyDescent="0.25">
      <c r="A15" s="58" t="s">
        <v>104</v>
      </c>
      <c r="B15" s="59"/>
      <c r="C15" s="37"/>
      <c r="D15" s="60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61"/>
    </row>
    <row r="16" spans="1:17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61"/>
    </row>
    <row r="17" spans="1:16" ht="15.75" thickBot="1" x14ac:dyDescent="0.3">
      <c r="A17" s="62" t="s">
        <v>105</v>
      </c>
      <c r="B17" s="6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2"/>
      <c r="P17" s="63"/>
    </row>
    <row r="18" spans="1:16" x14ac:dyDescent="0.25">
      <c r="A18" s="64" t="s">
        <v>20</v>
      </c>
      <c r="B18" s="65" t="s">
        <v>10</v>
      </c>
      <c r="C18" s="66">
        <v>11.906550179211468</v>
      </c>
      <c r="D18" s="66">
        <v>9.5440079365079367</v>
      </c>
      <c r="E18" s="66">
        <v>9.1171415770609325</v>
      </c>
      <c r="F18" s="66">
        <v>6.7323703703703703</v>
      </c>
      <c r="G18" s="66">
        <v>5.4051164874551967</v>
      </c>
      <c r="H18" s="66">
        <v>3.6471759259259264</v>
      </c>
      <c r="I18" s="66">
        <v>7.0447043010752699</v>
      </c>
      <c r="J18" s="66">
        <v>5.1591397849462366</v>
      </c>
      <c r="K18" s="66">
        <v>7.1419101851851856</v>
      </c>
      <c r="L18" s="66">
        <v>8.9495250896057357</v>
      </c>
      <c r="M18" s="66">
        <v>7.8263388888888894</v>
      </c>
      <c r="N18" s="66">
        <v>12.235806451612902</v>
      </c>
      <c r="O18" s="67">
        <v>7.8959550228310507</v>
      </c>
      <c r="P18" s="68">
        <v>0.81190311972409768</v>
      </c>
    </row>
    <row r="19" spans="1:16" x14ac:dyDescent="0.25">
      <c r="A19" s="69" t="s">
        <v>20</v>
      </c>
      <c r="B19" s="45" t="s">
        <v>18</v>
      </c>
      <c r="C19" s="56">
        <v>0.37852517811411263</v>
      </c>
      <c r="D19" s="56">
        <v>0.39772256540472334</v>
      </c>
      <c r="E19" s="56">
        <v>0.39131755791365097</v>
      </c>
      <c r="F19" s="56">
        <v>0.32927119760093981</v>
      </c>
      <c r="G19" s="56">
        <v>0.31544650397830815</v>
      </c>
      <c r="H19" s="56">
        <v>0.22234182709838826</v>
      </c>
      <c r="I19" s="56">
        <v>0.3959584675961228</v>
      </c>
      <c r="J19" s="56">
        <v>0.34345680662002614</v>
      </c>
      <c r="K19" s="56">
        <v>0.74100988142805124</v>
      </c>
      <c r="L19" s="56">
        <v>0.76175581822813476</v>
      </c>
      <c r="M19" s="56">
        <v>0.48781552819808199</v>
      </c>
      <c r="N19" s="56">
        <v>0.51880695934052445</v>
      </c>
      <c r="O19" s="77">
        <v>0.41835679616106508</v>
      </c>
      <c r="P19" s="48"/>
    </row>
    <row r="20" spans="1:16" x14ac:dyDescent="0.25">
      <c r="A20" s="70" t="s">
        <v>21</v>
      </c>
      <c r="B20" s="71" t="s">
        <v>10</v>
      </c>
      <c r="C20" s="72">
        <v>19.548557347670251</v>
      </c>
      <c r="D20" s="72">
        <v>14.452638888888888</v>
      </c>
      <c r="E20" s="72">
        <v>14.181433691756272</v>
      </c>
      <c r="F20" s="72">
        <v>13.713907407407408</v>
      </c>
      <c r="G20" s="72">
        <v>11.729695340501793</v>
      </c>
      <c r="H20" s="72">
        <v>12.756287037037037</v>
      </c>
      <c r="I20" s="72">
        <v>10.746818996415771</v>
      </c>
      <c r="J20" s="72">
        <v>9.8620788530465955</v>
      </c>
      <c r="K20" s="72">
        <v>2.4961666666666669</v>
      </c>
      <c r="L20" s="72">
        <v>2.7990232974910394</v>
      </c>
      <c r="M20" s="72">
        <v>8.217305555555555</v>
      </c>
      <c r="N20" s="72">
        <v>11.348700716845878</v>
      </c>
      <c r="O20" s="73">
        <v>10.977779299847793</v>
      </c>
      <c r="P20" s="74">
        <v>0.79096195190668228</v>
      </c>
    </row>
    <row r="21" spans="1:16" x14ac:dyDescent="0.25">
      <c r="A21" s="69" t="s">
        <v>21</v>
      </c>
      <c r="B21" s="45" t="s">
        <v>18</v>
      </c>
      <c r="C21" s="56">
        <v>0.62147482188588732</v>
      </c>
      <c r="D21" s="56">
        <v>0.60227743459527661</v>
      </c>
      <c r="E21" s="56">
        <v>0.60868244208634903</v>
      </c>
      <c r="F21" s="56">
        <v>0.6707288023990603</v>
      </c>
      <c r="G21" s="56">
        <v>0.6845534960216918</v>
      </c>
      <c r="H21" s="56">
        <v>0.77765817290161188</v>
      </c>
      <c r="I21" s="56">
        <v>0.60404153240387726</v>
      </c>
      <c r="J21" s="56">
        <v>0.65654319337997391</v>
      </c>
      <c r="K21" s="56">
        <v>0.25899011857194892</v>
      </c>
      <c r="L21" s="56">
        <v>0.23824418177186538</v>
      </c>
      <c r="M21" s="56">
        <v>0.51218447180191817</v>
      </c>
      <c r="N21" s="56">
        <v>0.48119304065947549</v>
      </c>
      <c r="O21" s="77">
        <v>0.58164320383893497</v>
      </c>
      <c r="P21" s="48"/>
    </row>
    <row r="22" spans="1:16" x14ac:dyDescent="0.25">
      <c r="A22" s="70" t="s">
        <v>22</v>
      </c>
      <c r="B22" s="71" t="s">
        <v>10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3">
        <v>0</v>
      </c>
      <c r="P22" s="74"/>
    </row>
    <row r="23" spans="1:16" x14ac:dyDescent="0.25">
      <c r="A23" s="69" t="s">
        <v>22</v>
      </c>
      <c r="B23" s="45" t="s">
        <v>18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77">
        <v>0</v>
      </c>
      <c r="P23" s="48"/>
    </row>
    <row r="24" spans="1:16" x14ac:dyDescent="0.25">
      <c r="A24" s="58" t="s">
        <v>106</v>
      </c>
    </row>
    <row r="28" spans="1:16" x14ac:dyDescent="0.25"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P28" s="7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4670-1EC8-4D2E-96E0-FE711E19F7B7}">
  <dimension ref="A1:AD36"/>
  <sheetViews>
    <sheetView zoomScaleNormal="100" workbookViewId="0">
      <selection activeCell="G25" sqref="G25:G26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7" customWidth="1"/>
    <col min="15" max="15" width="10.7109375" style="37" customWidth="1"/>
    <col min="16" max="16" width="9.7109375" style="37" customWidth="1"/>
  </cols>
  <sheetData>
    <row r="1" spans="1:16" ht="18.75" x14ac:dyDescent="0.3">
      <c r="A1" s="39" t="s">
        <v>126</v>
      </c>
    </row>
    <row r="2" spans="1:16" ht="15.75" x14ac:dyDescent="0.25">
      <c r="A2" s="40" t="s">
        <v>30</v>
      </c>
    </row>
    <row r="4" spans="1:16" ht="15.75" thickBot="1" x14ac:dyDescent="0.3">
      <c r="A4" s="41"/>
      <c r="B4" s="41"/>
      <c r="C4" s="42" t="s">
        <v>108</v>
      </c>
      <c r="D4" s="43" t="s">
        <v>109</v>
      </c>
      <c r="E4" s="43" t="s">
        <v>110</v>
      </c>
      <c r="F4" s="43" t="s">
        <v>111</v>
      </c>
      <c r="G4" s="43" t="s">
        <v>112</v>
      </c>
      <c r="H4" s="43" t="s">
        <v>113</v>
      </c>
      <c r="I4" s="43" t="s">
        <v>114</v>
      </c>
      <c r="J4" s="43" t="s">
        <v>115</v>
      </c>
      <c r="K4" s="43" t="s">
        <v>116</v>
      </c>
      <c r="L4" s="43" t="s">
        <v>117</v>
      </c>
      <c r="M4" s="43" t="s">
        <v>118</v>
      </c>
      <c r="N4" s="43" t="s">
        <v>119</v>
      </c>
      <c r="O4" s="42">
        <v>2025</v>
      </c>
      <c r="P4" s="42" t="s">
        <v>97</v>
      </c>
    </row>
    <row r="5" spans="1:16" ht="30" customHeight="1" x14ac:dyDescent="0.25">
      <c r="A5" s="44" t="s">
        <v>9</v>
      </c>
      <c r="B5" s="45" t="s">
        <v>10</v>
      </c>
      <c r="C5" s="46">
        <v>196</v>
      </c>
      <c r="D5" s="46">
        <v>196</v>
      </c>
      <c r="E5" s="46">
        <v>196</v>
      </c>
      <c r="F5" s="46">
        <v>196</v>
      </c>
      <c r="G5" s="46">
        <v>196</v>
      </c>
      <c r="H5" s="46">
        <v>196</v>
      </c>
      <c r="I5" s="46">
        <v>196</v>
      </c>
      <c r="J5" s="46">
        <v>196</v>
      </c>
      <c r="K5" s="46">
        <v>196</v>
      </c>
      <c r="L5" s="46">
        <v>196</v>
      </c>
      <c r="M5" s="46">
        <v>196</v>
      </c>
      <c r="N5" s="46">
        <v>196</v>
      </c>
      <c r="O5" s="47">
        <v>195.99999999999997</v>
      </c>
      <c r="P5" s="48">
        <v>1</v>
      </c>
    </row>
    <row r="6" spans="1:16" ht="30" customHeight="1" x14ac:dyDescent="0.25">
      <c r="A6" s="44" t="s">
        <v>11</v>
      </c>
      <c r="B6" s="45" t="s">
        <v>10</v>
      </c>
      <c r="C6" s="46">
        <v>196</v>
      </c>
      <c r="D6" s="46">
        <v>196</v>
      </c>
      <c r="E6" s="46">
        <v>196</v>
      </c>
      <c r="F6" s="46">
        <v>196</v>
      </c>
      <c r="G6" s="46">
        <v>196</v>
      </c>
      <c r="H6" s="46">
        <v>196</v>
      </c>
      <c r="I6" s="46">
        <v>196</v>
      </c>
      <c r="J6" s="46">
        <v>196</v>
      </c>
      <c r="K6" s="46">
        <v>196</v>
      </c>
      <c r="L6" s="46">
        <v>196</v>
      </c>
      <c r="M6" s="46">
        <v>196</v>
      </c>
      <c r="N6" s="46">
        <v>196</v>
      </c>
      <c r="O6" s="47">
        <v>195.99999999999997</v>
      </c>
      <c r="P6" s="48">
        <v>1</v>
      </c>
    </row>
    <row r="7" spans="1:16" ht="30" customHeight="1" x14ac:dyDescent="0.25">
      <c r="A7" s="44" t="s">
        <v>12</v>
      </c>
      <c r="B7" s="45" t="s">
        <v>10</v>
      </c>
      <c r="C7" s="46">
        <v>196</v>
      </c>
      <c r="D7" s="46">
        <v>196</v>
      </c>
      <c r="E7" s="46">
        <v>196</v>
      </c>
      <c r="F7" s="46">
        <v>196</v>
      </c>
      <c r="G7" s="46">
        <v>196</v>
      </c>
      <c r="H7" s="46">
        <v>196</v>
      </c>
      <c r="I7" s="46">
        <v>196</v>
      </c>
      <c r="J7" s="46">
        <v>196</v>
      </c>
      <c r="K7" s="46">
        <v>196</v>
      </c>
      <c r="L7" s="46">
        <v>196</v>
      </c>
      <c r="M7" s="46">
        <v>196</v>
      </c>
      <c r="N7" s="46">
        <v>196</v>
      </c>
      <c r="O7" s="47">
        <v>195.99999999999997</v>
      </c>
      <c r="P7" s="48">
        <v>1</v>
      </c>
    </row>
    <row r="8" spans="1:16" ht="30" customHeight="1" x14ac:dyDescent="0.25">
      <c r="A8" s="44" t="s">
        <v>13</v>
      </c>
      <c r="B8" s="45" t="s">
        <v>25</v>
      </c>
      <c r="C8" s="51">
        <v>4.5750000000000002</v>
      </c>
      <c r="D8" s="51">
        <v>4.5750000000000002</v>
      </c>
      <c r="E8" s="51">
        <v>4.5750000000000002</v>
      </c>
      <c r="F8" s="51">
        <v>4.5750000000000002</v>
      </c>
      <c r="G8" s="51">
        <v>4.6183673469387756</v>
      </c>
      <c r="H8" s="51">
        <v>6.8402040816326526</v>
      </c>
      <c r="I8" s="51">
        <v>7.0263265306122449</v>
      </c>
      <c r="J8" s="51">
        <v>7.0263265306122449</v>
      </c>
      <c r="K8" s="51">
        <v>7.3096938775510205</v>
      </c>
      <c r="L8" s="51">
        <v>5.1887755102040822</v>
      </c>
      <c r="M8" s="51">
        <v>4.5750000000000002</v>
      </c>
      <c r="N8" s="51">
        <v>4.5750000000000002</v>
      </c>
      <c r="O8" s="47">
        <v>5.4582224280123022</v>
      </c>
      <c r="P8" s="48">
        <v>1.0518929633036356</v>
      </c>
    </row>
    <row r="9" spans="1:16" ht="30" customHeight="1" x14ac:dyDescent="0.25">
      <c r="A9" s="44" t="s">
        <v>15</v>
      </c>
      <c r="B9" s="52" t="s">
        <v>16</v>
      </c>
      <c r="C9" s="53">
        <v>667144.80000000005</v>
      </c>
      <c r="D9" s="53">
        <v>602582.4</v>
      </c>
      <c r="E9" s="53">
        <v>666248.1</v>
      </c>
      <c r="F9" s="53">
        <v>645624</v>
      </c>
      <c r="G9" s="53">
        <v>673468.8</v>
      </c>
      <c r="H9" s="53">
        <v>965289.6</v>
      </c>
      <c r="I9" s="53">
        <v>1024607.04</v>
      </c>
      <c r="J9" s="53">
        <v>1024607.04</v>
      </c>
      <c r="K9" s="53">
        <v>1031544</v>
      </c>
      <c r="L9" s="53">
        <v>757665</v>
      </c>
      <c r="M9" s="53">
        <v>645624</v>
      </c>
      <c r="N9" s="53">
        <v>667144.80000000005</v>
      </c>
      <c r="O9" s="54">
        <v>9371549.5800000019</v>
      </c>
      <c r="P9" s="48">
        <v>1.0490189388137352</v>
      </c>
    </row>
    <row r="10" spans="1:16" ht="30" customHeight="1" x14ac:dyDescent="0.25">
      <c r="A10" s="44" t="s">
        <v>17</v>
      </c>
      <c r="B10" s="45" t="s">
        <v>10</v>
      </c>
      <c r="C10" s="50">
        <v>138.73790322580643</v>
      </c>
      <c r="D10" s="50">
        <v>151.68898809523807</v>
      </c>
      <c r="E10" s="50">
        <v>158.91487213997308</v>
      </c>
      <c r="F10" s="50">
        <v>107.41111111111111</v>
      </c>
      <c r="G10" s="50">
        <v>173.53897849462365</v>
      </c>
      <c r="H10" s="50">
        <v>159.41944444444442</v>
      </c>
      <c r="I10" s="50">
        <v>152.98655913978493</v>
      </c>
      <c r="J10" s="50">
        <v>134.90625</v>
      </c>
      <c r="K10" s="50">
        <v>120.8486111111111</v>
      </c>
      <c r="L10" s="50">
        <v>136.77986577181207</v>
      </c>
      <c r="M10" s="50">
        <v>114.26111111111111</v>
      </c>
      <c r="N10" s="50">
        <v>111.81922043010751</v>
      </c>
      <c r="O10" s="76">
        <v>138.47334474885844</v>
      </c>
      <c r="P10" s="48">
        <v>0.92813672364988009</v>
      </c>
    </row>
    <row r="11" spans="1:16" ht="30" customHeight="1" x14ac:dyDescent="0.25">
      <c r="A11" s="44" t="s">
        <v>17</v>
      </c>
      <c r="B11" s="45" t="s">
        <v>18</v>
      </c>
      <c r="C11" s="56">
        <v>0.70784644502962468</v>
      </c>
      <c r="D11" s="56">
        <v>0.77392340864917386</v>
      </c>
      <c r="E11" s="56">
        <v>0.81079016397945447</v>
      </c>
      <c r="F11" s="56">
        <v>0.54801587301587307</v>
      </c>
      <c r="G11" s="56">
        <v>0.88540295150318193</v>
      </c>
      <c r="H11" s="56">
        <v>0.8133645124716552</v>
      </c>
      <c r="I11" s="56">
        <v>0.78054366908053541</v>
      </c>
      <c r="J11" s="56">
        <v>0.68829719387755106</v>
      </c>
      <c r="K11" s="56">
        <v>0.61657454648526067</v>
      </c>
      <c r="L11" s="56">
        <v>0.69785645801944929</v>
      </c>
      <c r="M11" s="56">
        <v>0.58296485260770969</v>
      </c>
      <c r="N11" s="56">
        <v>0.57050622668422202</v>
      </c>
      <c r="O11" s="57">
        <v>0.70649665688193086</v>
      </c>
      <c r="P11" s="48"/>
    </row>
    <row r="12" spans="1:16" ht="30" customHeight="1" x14ac:dyDescent="0.25">
      <c r="A12" s="44" t="s">
        <v>19</v>
      </c>
      <c r="B12" s="52" t="s">
        <v>16</v>
      </c>
      <c r="C12" s="53">
        <v>470073.14</v>
      </c>
      <c r="D12" s="53">
        <v>465031.64</v>
      </c>
      <c r="E12" s="53">
        <v>539501.23499999999</v>
      </c>
      <c r="F12" s="53">
        <v>349842.41499999998</v>
      </c>
      <c r="G12" s="53">
        <v>594457.05000000005</v>
      </c>
      <c r="H12" s="53">
        <v>787986.17</v>
      </c>
      <c r="I12" s="53">
        <v>805471.62</v>
      </c>
      <c r="J12" s="53">
        <v>699063.36499999999</v>
      </c>
      <c r="K12" s="53">
        <v>641972.5</v>
      </c>
      <c r="L12" s="53">
        <v>525934.5</v>
      </c>
      <c r="M12" s="53">
        <v>373553.18</v>
      </c>
      <c r="N12" s="53">
        <v>377785.39500000002</v>
      </c>
      <c r="O12" s="54">
        <v>6630672.2100000009</v>
      </c>
      <c r="P12" s="48">
        <v>0.98217362726243995</v>
      </c>
    </row>
    <row r="13" spans="1:16" ht="30" customHeight="1" x14ac:dyDescent="0.25">
      <c r="A13" s="44" t="s">
        <v>26</v>
      </c>
      <c r="B13" s="45" t="s">
        <v>10</v>
      </c>
      <c r="C13" s="50">
        <v>57.262096774193552</v>
      </c>
      <c r="D13" s="50">
        <v>44.311011904761905</v>
      </c>
      <c r="E13" s="50">
        <v>37.085127860026923</v>
      </c>
      <c r="F13" s="50">
        <v>88.588888888888889</v>
      </c>
      <c r="G13" s="50">
        <v>22.46102150537634</v>
      </c>
      <c r="H13" s="50">
        <v>36.580555555555556</v>
      </c>
      <c r="I13" s="50">
        <v>43.013440860215056</v>
      </c>
      <c r="J13" s="50">
        <v>61.09375</v>
      </c>
      <c r="K13" s="50">
        <v>75.151388888888889</v>
      </c>
      <c r="L13" s="50">
        <v>59.220134228187916</v>
      </c>
      <c r="M13" s="50">
        <v>81.738888888888894</v>
      </c>
      <c r="N13" s="50">
        <v>84.180779569892479</v>
      </c>
      <c r="O13" s="76">
        <v>57.526655251141563</v>
      </c>
      <c r="P13" s="48">
        <v>1.2290703356767088</v>
      </c>
    </row>
    <row r="14" spans="1:16" ht="30" customHeight="1" x14ac:dyDescent="0.25">
      <c r="A14" s="44" t="s">
        <v>27</v>
      </c>
      <c r="B14" s="52" t="s">
        <v>16</v>
      </c>
      <c r="C14" s="53">
        <v>38342.699999999997</v>
      </c>
      <c r="D14" s="53">
        <v>26799.3</v>
      </c>
      <c r="E14" s="53">
        <v>24798.825000000001</v>
      </c>
      <c r="F14" s="53">
        <v>57405.599999999999</v>
      </c>
      <c r="G14" s="53">
        <v>15039.9</v>
      </c>
      <c r="H14" s="53">
        <v>23704.2</v>
      </c>
      <c r="I14" s="53">
        <v>28801.8</v>
      </c>
      <c r="J14" s="53">
        <v>40908.375</v>
      </c>
      <c r="K14" s="53">
        <v>48698.1</v>
      </c>
      <c r="L14" s="53">
        <v>39707.1</v>
      </c>
      <c r="M14" s="53">
        <v>52966.8</v>
      </c>
      <c r="N14" s="53">
        <v>56367.45</v>
      </c>
      <c r="O14" s="54">
        <v>453540.14999999997</v>
      </c>
      <c r="P14" s="48">
        <v>1.2264460557193939</v>
      </c>
    </row>
    <row r="15" spans="1:16" x14ac:dyDescent="0.25">
      <c r="A15" s="58" t="s">
        <v>104</v>
      </c>
      <c r="B15" s="59"/>
      <c r="D15" s="60"/>
      <c r="P15" s="61"/>
    </row>
    <row r="16" spans="1:16" x14ac:dyDescent="0.25">
      <c r="P16" s="61"/>
    </row>
    <row r="17" spans="1:16" ht="15.75" thickBot="1" x14ac:dyDescent="0.3">
      <c r="A17" s="62" t="s">
        <v>105</v>
      </c>
      <c r="B17" s="6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2"/>
      <c r="P17" s="63"/>
    </row>
    <row r="18" spans="1:16" x14ac:dyDescent="0.25">
      <c r="A18" s="64" t="s">
        <v>20</v>
      </c>
      <c r="B18" s="65" t="s">
        <v>10</v>
      </c>
      <c r="C18" s="66">
        <v>53.876344086021504</v>
      </c>
      <c r="D18" s="66">
        <v>65.921130952380949</v>
      </c>
      <c r="E18" s="66">
        <v>62.46433378196501</v>
      </c>
      <c r="F18" s="66">
        <v>60.240277777777784</v>
      </c>
      <c r="G18" s="66">
        <v>62.05510752688172</v>
      </c>
      <c r="H18" s="66">
        <v>39.201388888888893</v>
      </c>
      <c r="I18" s="66">
        <v>24.186827956989248</v>
      </c>
      <c r="J18" s="66">
        <v>26.216397849462364</v>
      </c>
      <c r="K18" s="66">
        <v>39.104166666666664</v>
      </c>
      <c r="L18" s="66">
        <v>39.820134228187918</v>
      </c>
      <c r="M18" s="66">
        <v>45.887500000000003</v>
      </c>
      <c r="N18" s="66">
        <v>46.100806451612897</v>
      </c>
      <c r="O18" s="67">
        <v>46.94292237442923</v>
      </c>
      <c r="P18" s="68">
        <v>0.79020704444050038</v>
      </c>
    </row>
    <row r="19" spans="1:16" x14ac:dyDescent="0.25">
      <c r="A19" s="69" t="s">
        <v>20</v>
      </c>
      <c r="B19" s="45" t="s">
        <v>18</v>
      </c>
      <c r="C19" s="56">
        <v>0.38833183170091362</v>
      </c>
      <c r="D19" s="56">
        <v>0.43458086035218524</v>
      </c>
      <c r="E19" s="56">
        <v>0.39306789188960289</v>
      </c>
      <c r="F19" s="56">
        <v>0.56083841936484957</v>
      </c>
      <c r="G19" s="56">
        <v>0.35758599056640311</v>
      </c>
      <c r="H19" s="56">
        <v>0.24590092523217932</v>
      </c>
      <c r="I19" s="56">
        <v>0.15809773154574688</v>
      </c>
      <c r="J19" s="56">
        <v>0.19433049135575531</v>
      </c>
      <c r="K19" s="56">
        <v>0.32357977726954062</v>
      </c>
      <c r="L19" s="56">
        <v>0.29112570043473568</v>
      </c>
      <c r="M19" s="56">
        <v>0.40160208100354944</v>
      </c>
      <c r="N19" s="56">
        <v>0.4122798055136519</v>
      </c>
      <c r="O19" s="77">
        <v>0.33900331113953414</v>
      </c>
      <c r="P19" s="48"/>
    </row>
    <row r="20" spans="1:16" x14ac:dyDescent="0.25">
      <c r="A20" s="70" t="s">
        <v>21</v>
      </c>
      <c r="B20" s="71" t="s">
        <v>10</v>
      </c>
      <c r="C20" s="72">
        <v>0</v>
      </c>
      <c r="D20" s="72">
        <v>0</v>
      </c>
      <c r="E20" s="72">
        <v>0</v>
      </c>
      <c r="F20" s="72">
        <v>0</v>
      </c>
      <c r="G20" s="72">
        <v>22.223118279569892</v>
      </c>
      <c r="H20" s="72">
        <v>51.413888888888891</v>
      </c>
      <c r="I20" s="72">
        <v>41.427419354838705</v>
      </c>
      <c r="J20" s="72">
        <v>38.056451612903224</v>
      </c>
      <c r="K20" s="72">
        <v>30.590277777777775</v>
      </c>
      <c r="L20" s="72">
        <v>19.328859060402685</v>
      </c>
      <c r="M20" s="72">
        <v>0</v>
      </c>
      <c r="N20" s="72">
        <v>0</v>
      </c>
      <c r="O20" s="73">
        <v>17.022031963470319</v>
      </c>
      <c r="P20" s="74">
        <v>0.51727350926330551</v>
      </c>
    </row>
    <row r="21" spans="1:16" x14ac:dyDescent="0.25">
      <c r="A21" s="69" t="s">
        <v>21</v>
      </c>
      <c r="B21" s="45" t="s">
        <v>18</v>
      </c>
      <c r="C21" s="56">
        <v>0</v>
      </c>
      <c r="D21" s="56">
        <v>0</v>
      </c>
      <c r="E21" s="56">
        <v>0</v>
      </c>
      <c r="F21" s="56">
        <v>0</v>
      </c>
      <c r="G21" s="56">
        <v>0.12805836747655155</v>
      </c>
      <c r="H21" s="56">
        <v>0.32250701329476755</v>
      </c>
      <c r="I21" s="56">
        <v>0.27079123543778882</v>
      </c>
      <c r="J21" s="56">
        <v>0.2820955412584904</v>
      </c>
      <c r="K21" s="56">
        <v>0.25312891473491855</v>
      </c>
      <c r="L21" s="56">
        <v>0.14131362793299379</v>
      </c>
      <c r="M21" s="56">
        <v>0</v>
      </c>
      <c r="N21" s="56">
        <v>0</v>
      </c>
      <c r="O21" s="77">
        <v>0.1229264158697275</v>
      </c>
      <c r="P21" s="48"/>
    </row>
    <row r="22" spans="1:16" x14ac:dyDescent="0.25">
      <c r="A22" s="70" t="s">
        <v>22</v>
      </c>
      <c r="B22" s="71" t="s">
        <v>10</v>
      </c>
      <c r="C22" s="72">
        <v>84.861559139784944</v>
      </c>
      <c r="D22" s="72">
        <v>85.767857142857139</v>
      </c>
      <c r="E22" s="72">
        <v>96.450538358008075</v>
      </c>
      <c r="F22" s="72">
        <v>47.170833333333334</v>
      </c>
      <c r="G22" s="72">
        <v>89.260752688172033</v>
      </c>
      <c r="H22" s="72">
        <v>68.80416666666666</v>
      </c>
      <c r="I22" s="72">
        <v>87.372311827956977</v>
      </c>
      <c r="J22" s="72">
        <v>70.633400537634401</v>
      </c>
      <c r="K22" s="72">
        <v>51.154166666666661</v>
      </c>
      <c r="L22" s="72">
        <v>77.630872483221466</v>
      </c>
      <c r="M22" s="72">
        <v>68.373611111111117</v>
      </c>
      <c r="N22" s="72">
        <v>65.718413978494624</v>
      </c>
      <c r="O22" s="73">
        <v>74.508390410958896</v>
      </c>
      <c r="P22" s="74">
        <v>1.3098783527691351</v>
      </c>
    </row>
    <row r="23" spans="1:16" x14ac:dyDescent="0.25">
      <c r="A23" s="69" t="s">
        <v>22</v>
      </c>
      <c r="B23" s="45" t="s">
        <v>18</v>
      </c>
      <c r="C23" s="56">
        <v>0.61166816829908643</v>
      </c>
      <c r="D23" s="56">
        <v>0.56541913964781487</v>
      </c>
      <c r="E23" s="56">
        <v>0.60693210811039711</v>
      </c>
      <c r="F23" s="56">
        <v>0.43916158063515054</v>
      </c>
      <c r="G23" s="56">
        <v>0.51435564195704531</v>
      </c>
      <c r="H23" s="56">
        <v>0.43159206147305329</v>
      </c>
      <c r="I23" s="56">
        <v>0.57111103301646426</v>
      </c>
      <c r="J23" s="56">
        <v>0.52357396738575424</v>
      </c>
      <c r="K23" s="56">
        <v>0.42329130799554082</v>
      </c>
      <c r="L23" s="56">
        <v>0.56756067163227053</v>
      </c>
      <c r="M23" s="56">
        <v>0.59839791899645067</v>
      </c>
      <c r="N23" s="56">
        <v>0.58772019448634816</v>
      </c>
      <c r="O23" s="77">
        <v>0.5380702729907384</v>
      </c>
      <c r="P23" s="48"/>
    </row>
    <row r="24" spans="1:16" x14ac:dyDescent="0.25">
      <c r="A24" s="70" t="s">
        <v>153</v>
      </c>
      <c r="B24" s="71" t="s">
        <v>10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3">
        <v>0</v>
      </c>
      <c r="P24" s="74"/>
    </row>
    <row r="25" spans="1:16" x14ac:dyDescent="0.25">
      <c r="A25" s="69" t="s">
        <v>153</v>
      </c>
      <c r="B25" s="45" t="s">
        <v>18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77">
        <v>0</v>
      </c>
      <c r="P25" s="48"/>
    </row>
    <row r="26" spans="1:16" x14ac:dyDescent="0.25">
      <c r="A26" s="58" t="s">
        <v>106</v>
      </c>
    </row>
    <row r="36" spans="1:30" s="37" customFormat="1" x14ac:dyDescent="0.25">
      <c r="A36"/>
      <c r="B36"/>
      <c r="G36" s="80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C38B-B9BC-47A6-AB9A-EDF96C8852E4}">
  <dimension ref="A1:P29"/>
  <sheetViews>
    <sheetView zoomScaleNormal="100" workbookViewId="0">
      <selection activeCell="Z10" sqref="Z10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7" customWidth="1"/>
    <col min="15" max="15" width="10.7109375" style="37" customWidth="1"/>
    <col min="16" max="16" width="9.7109375" style="37" customWidth="1"/>
  </cols>
  <sheetData>
    <row r="1" spans="1:16" ht="18.75" x14ac:dyDescent="0.3">
      <c r="A1" s="39" t="s">
        <v>127</v>
      </c>
    </row>
    <row r="2" spans="1:16" ht="15.75" x14ac:dyDescent="0.25">
      <c r="A2" s="40" t="s">
        <v>128</v>
      </c>
    </row>
    <row r="4" spans="1:16" ht="15.75" thickBot="1" x14ac:dyDescent="0.3">
      <c r="A4" s="41"/>
      <c r="B4" s="41"/>
      <c r="C4" s="42" t="s">
        <v>108</v>
      </c>
      <c r="D4" s="43" t="s">
        <v>109</v>
      </c>
      <c r="E4" s="43" t="s">
        <v>110</v>
      </c>
      <c r="F4" s="43" t="s">
        <v>111</v>
      </c>
      <c r="G4" s="43" t="s">
        <v>112</v>
      </c>
      <c r="H4" s="43" t="s">
        <v>113</v>
      </c>
      <c r="I4" s="43" t="s">
        <v>114</v>
      </c>
      <c r="J4" s="43" t="s">
        <v>115</v>
      </c>
      <c r="K4" s="43" t="s">
        <v>116</v>
      </c>
      <c r="L4" s="43" t="s">
        <v>117</v>
      </c>
      <c r="M4" s="43" t="s">
        <v>118</v>
      </c>
      <c r="N4" s="43" t="s">
        <v>119</v>
      </c>
      <c r="O4" s="42">
        <v>2025</v>
      </c>
      <c r="P4" s="42" t="s">
        <v>97</v>
      </c>
    </row>
    <row r="5" spans="1:16" ht="30" customHeight="1" x14ac:dyDescent="0.25">
      <c r="A5" s="44" t="s">
        <v>9</v>
      </c>
      <c r="B5" s="45" t="s">
        <v>10</v>
      </c>
      <c r="C5" s="46">
        <v>68</v>
      </c>
      <c r="D5" s="46">
        <v>68</v>
      </c>
      <c r="E5" s="46">
        <v>68</v>
      </c>
      <c r="F5" s="46">
        <v>68</v>
      </c>
      <c r="G5" s="46">
        <v>68</v>
      </c>
      <c r="H5" s="46">
        <v>68</v>
      </c>
      <c r="I5" s="46">
        <v>68</v>
      </c>
      <c r="J5" s="46">
        <v>68</v>
      </c>
      <c r="K5" s="46">
        <v>68</v>
      </c>
      <c r="L5" s="46">
        <v>68</v>
      </c>
      <c r="M5" s="46">
        <v>68</v>
      </c>
      <c r="N5" s="46">
        <v>68</v>
      </c>
      <c r="O5" s="47">
        <v>68</v>
      </c>
      <c r="P5" s="48">
        <v>1</v>
      </c>
    </row>
    <row r="6" spans="1:16" ht="30" customHeight="1" x14ac:dyDescent="0.25">
      <c r="A6" s="44" t="s">
        <v>11</v>
      </c>
      <c r="B6" s="45" t="s">
        <v>10</v>
      </c>
      <c r="C6" s="46">
        <v>68</v>
      </c>
      <c r="D6" s="46">
        <v>68</v>
      </c>
      <c r="E6" s="46">
        <v>68</v>
      </c>
      <c r="F6" s="46">
        <v>68</v>
      </c>
      <c r="G6" s="46">
        <v>68</v>
      </c>
      <c r="H6" s="46">
        <v>68</v>
      </c>
      <c r="I6" s="46">
        <v>68</v>
      </c>
      <c r="J6" s="46">
        <v>68</v>
      </c>
      <c r="K6" s="46">
        <v>46</v>
      </c>
      <c r="L6" s="46">
        <v>68</v>
      </c>
      <c r="M6" s="46">
        <v>68</v>
      </c>
      <c r="N6" s="46">
        <v>68</v>
      </c>
      <c r="O6" s="47">
        <v>66.191780821917803</v>
      </c>
      <c r="P6" s="48">
        <v>0.97340854149879119</v>
      </c>
    </row>
    <row r="7" spans="1:16" ht="30" customHeight="1" x14ac:dyDescent="0.25">
      <c r="A7" s="44" t="s">
        <v>12</v>
      </c>
      <c r="B7" s="45" t="s">
        <v>10</v>
      </c>
      <c r="C7" s="46">
        <v>68</v>
      </c>
      <c r="D7" s="46">
        <v>68</v>
      </c>
      <c r="E7" s="46">
        <v>68</v>
      </c>
      <c r="F7" s="46">
        <v>68</v>
      </c>
      <c r="G7" s="46">
        <v>68</v>
      </c>
      <c r="H7" s="46">
        <v>68</v>
      </c>
      <c r="I7" s="46">
        <v>68</v>
      </c>
      <c r="J7" s="46">
        <v>68</v>
      </c>
      <c r="K7" s="46">
        <v>46</v>
      </c>
      <c r="L7" s="46">
        <v>46</v>
      </c>
      <c r="M7" s="46">
        <v>68</v>
      </c>
      <c r="N7" s="46">
        <v>68</v>
      </c>
      <c r="O7" s="47">
        <v>64.320776255707756</v>
      </c>
      <c r="P7" s="48">
        <v>0.94589376846629047</v>
      </c>
    </row>
    <row r="8" spans="1:16" ht="30" customHeight="1" x14ac:dyDescent="0.25">
      <c r="A8" s="44" t="s">
        <v>13</v>
      </c>
      <c r="B8" s="45" t="s">
        <v>25</v>
      </c>
      <c r="C8" s="51">
        <v>0.96647058823529408</v>
      </c>
      <c r="D8" s="51">
        <v>0.96647058823529397</v>
      </c>
      <c r="E8" s="51">
        <v>0.96647058823529419</v>
      </c>
      <c r="F8" s="51">
        <v>0.96647058823529419</v>
      </c>
      <c r="G8" s="51">
        <v>0.96647058823529408</v>
      </c>
      <c r="H8" s="51">
        <v>0.96647058823529419</v>
      </c>
      <c r="I8" s="51">
        <v>0.96647058823529408</v>
      </c>
      <c r="J8" s="51">
        <v>0.96647058823529408</v>
      </c>
      <c r="K8" s="51">
        <v>1.0910869565217391</v>
      </c>
      <c r="L8" s="51">
        <v>1.4175000000000002</v>
      </c>
      <c r="M8" s="51">
        <v>0.96647058823529419</v>
      </c>
      <c r="N8" s="51">
        <v>0.96647058823529408</v>
      </c>
      <c r="O8" s="47">
        <v>1.0129945329746137</v>
      </c>
      <c r="P8" s="48">
        <v>0.72404808260882791</v>
      </c>
    </row>
    <row r="9" spans="1:16" ht="30" customHeight="1" x14ac:dyDescent="0.25">
      <c r="A9" s="44" t="s">
        <v>15</v>
      </c>
      <c r="B9" s="52" t="s">
        <v>16</v>
      </c>
      <c r="C9" s="53">
        <v>48895.68</v>
      </c>
      <c r="D9" s="53">
        <v>44163.839999999997</v>
      </c>
      <c r="E9" s="53">
        <v>48829.96</v>
      </c>
      <c r="F9" s="53">
        <v>47318.400000000001</v>
      </c>
      <c r="G9" s="53">
        <v>48895.68</v>
      </c>
      <c r="H9" s="53">
        <v>47318.400000000001</v>
      </c>
      <c r="I9" s="53">
        <v>48895.68</v>
      </c>
      <c r="J9" s="53">
        <v>48895.68</v>
      </c>
      <c r="K9" s="53">
        <v>36136.800000000003</v>
      </c>
      <c r="L9" s="53">
        <v>71810.55</v>
      </c>
      <c r="M9" s="53">
        <v>47318.400000000001</v>
      </c>
      <c r="N9" s="53">
        <v>48895.68</v>
      </c>
      <c r="O9" s="54">
        <v>587374.75</v>
      </c>
      <c r="P9" s="48">
        <v>0.70286891979384769</v>
      </c>
    </row>
    <row r="10" spans="1:16" ht="30" customHeight="1" x14ac:dyDescent="0.25">
      <c r="A10" s="44" t="s">
        <v>17</v>
      </c>
      <c r="B10" s="45" t="s">
        <v>10</v>
      </c>
      <c r="C10" s="50">
        <v>64.827956989247312</v>
      </c>
      <c r="D10" s="50">
        <v>63.294642857142854</v>
      </c>
      <c r="E10" s="50">
        <v>63.165545087483174</v>
      </c>
      <c r="F10" s="50">
        <v>53.619444444444447</v>
      </c>
      <c r="G10" s="50">
        <v>30.88037634408602</v>
      </c>
      <c r="H10" s="50">
        <v>41.605555555555554</v>
      </c>
      <c r="I10" s="50">
        <v>52.442204301075265</v>
      </c>
      <c r="J10" s="50">
        <v>54.477150537634401</v>
      </c>
      <c r="K10" s="50">
        <v>37.213888888888889</v>
      </c>
      <c r="L10" s="50">
        <v>36.479194630872485</v>
      </c>
      <c r="M10" s="50">
        <v>57.906944444444441</v>
      </c>
      <c r="N10" s="50">
        <v>67.432795698924721</v>
      </c>
      <c r="O10" s="76">
        <v>51.896917808219179</v>
      </c>
      <c r="P10" s="48">
        <v>0.93775574489958968</v>
      </c>
    </row>
    <row r="11" spans="1:16" ht="30" customHeight="1" x14ac:dyDescent="0.25">
      <c r="A11" s="44" t="s">
        <v>17</v>
      </c>
      <c r="B11" s="45" t="s">
        <v>18</v>
      </c>
      <c r="C11" s="56">
        <v>0.95335230866540166</v>
      </c>
      <c r="D11" s="56">
        <v>0.9308035714285714</v>
      </c>
      <c r="E11" s="56">
        <v>0.92890507481592899</v>
      </c>
      <c r="F11" s="56">
        <v>0.78852124183006544</v>
      </c>
      <c r="G11" s="56">
        <v>0.45412318153067677</v>
      </c>
      <c r="H11" s="56">
        <v>0.61184640522875811</v>
      </c>
      <c r="I11" s="56">
        <v>0.77120888678051858</v>
      </c>
      <c r="J11" s="56">
        <v>0.80113456672991767</v>
      </c>
      <c r="K11" s="56">
        <v>0.68</v>
      </c>
      <c r="L11" s="56">
        <v>0.53645874457165421</v>
      </c>
      <c r="M11" s="56">
        <v>0.85157271241830057</v>
      </c>
      <c r="N11" s="56">
        <v>0.99165876027830469</v>
      </c>
      <c r="O11" s="57">
        <v>0.78403870033112588</v>
      </c>
      <c r="P11" s="48"/>
    </row>
    <row r="12" spans="1:16" ht="30" customHeight="1" x14ac:dyDescent="0.25">
      <c r="A12" s="44" t="s">
        <v>19</v>
      </c>
      <c r="B12" s="52" t="s">
        <v>16</v>
      </c>
      <c r="C12" s="53">
        <v>46441.279999999999</v>
      </c>
      <c r="D12" s="53">
        <v>40875.360000000001</v>
      </c>
      <c r="E12" s="53">
        <v>45094.28</v>
      </c>
      <c r="F12" s="53">
        <v>37510.239999999998</v>
      </c>
      <c r="G12" s="53">
        <v>23894</v>
      </c>
      <c r="H12" s="53">
        <v>29084.240000000002</v>
      </c>
      <c r="I12" s="53">
        <v>38107.68</v>
      </c>
      <c r="J12" s="53">
        <v>38432.239999999998</v>
      </c>
      <c r="K12" s="53">
        <v>27137.31</v>
      </c>
      <c r="L12" s="53">
        <v>38256.449999999997</v>
      </c>
      <c r="M12" s="53">
        <v>39760.720000000001</v>
      </c>
      <c r="N12" s="53">
        <v>48456.800000000003</v>
      </c>
      <c r="O12" s="54">
        <v>453050.59999999992</v>
      </c>
      <c r="P12" s="48">
        <v>0.6668447517337921</v>
      </c>
    </row>
    <row r="13" spans="1:16" ht="30" customHeight="1" x14ac:dyDescent="0.25">
      <c r="A13" s="44" t="s">
        <v>26</v>
      </c>
      <c r="B13" s="45" t="s">
        <v>10</v>
      </c>
      <c r="C13" s="50">
        <v>3.1720430107526885</v>
      </c>
      <c r="D13" s="50">
        <v>4.7053571428571432</v>
      </c>
      <c r="E13" s="50">
        <v>4.8344549125168239</v>
      </c>
      <c r="F13" s="50">
        <v>14.380555555555555</v>
      </c>
      <c r="G13" s="50">
        <v>37.119623655913976</v>
      </c>
      <c r="H13" s="50">
        <v>26.394444444444446</v>
      </c>
      <c r="I13" s="50">
        <v>15.55779569892473</v>
      </c>
      <c r="J13" s="50">
        <v>13.52284946236559</v>
      </c>
      <c r="K13" s="50">
        <v>22</v>
      </c>
      <c r="L13" s="50">
        <v>31.520805369127519</v>
      </c>
      <c r="M13" s="50">
        <v>10.093055555555555</v>
      </c>
      <c r="N13" s="50">
        <v>0.56720430107526887</v>
      </c>
      <c r="O13" s="76">
        <v>15.38093607305936</v>
      </c>
      <c r="P13" s="48">
        <v>1.2146856320348962</v>
      </c>
    </row>
    <row r="14" spans="1:16" ht="30" customHeight="1" x14ac:dyDescent="0.25">
      <c r="A14" s="44" t="s">
        <v>27</v>
      </c>
      <c r="B14" s="52" t="s">
        <v>16</v>
      </c>
      <c r="C14" s="53">
        <v>495.6</v>
      </c>
      <c r="D14" s="53">
        <v>664.02</v>
      </c>
      <c r="E14" s="53">
        <v>754.32</v>
      </c>
      <c r="F14" s="53">
        <v>2174.34</v>
      </c>
      <c r="G14" s="53">
        <v>5799.57</v>
      </c>
      <c r="H14" s="53">
        <v>3990.84</v>
      </c>
      <c r="I14" s="53">
        <v>2430.75</v>
      </c>
      <c r="J14" s="53">
        <v>2112.81</v>
      </c>
      <c r="K14" s="53">
        <v>1328.46</v>
      </c>
      <c r="L14" s="53">
        <v>4931.43</v>
      </c>
      <c r="M14" s="53">
        <v>1526.07</v>
      </c>
      <c r="N14" s="53">
        <v>88.62</v>
      </c>
      <c r="O14" s="54">
        <v>26296.829999999998</v>
      </c>
      <c r="P14" s="48">
        <v>1.1231835628110947</v>
      </c>
    </row>
    <row r="15" spans="1:16" x14ac:dyDescent="0.25">
      <c r="A15" s="58" t="s">
        <v>104</v>
      </c>
      <c r="B15" s="59"/>
      <c r="D15" s="60"/>
      <c r="P15" s="81"/>
    </row>
    <row r="16" spans="1:16" x14ac:dyDescent="0.25">
      <c r="P16" s="81"/>
    </row>
    <row r="17" spans="1:16" ht="15.75" thickBot="1" x14ac:dyDescent="0.3">
      <c r="A17" s="62" t="s">
        <v>105</v>
      </c>
      <c r="B17" s="6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2"/>
      <c r="P17" s="82"/>
    </row>
    <row r="18" spans="1:16" x14ac:dyDescent="0.25">
      <c r="A18" s="64" t="s">
        <v>20</v>
      </c>
      <c r="B18" s="65" t="s">
        <v>10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4.4513888888888893</v>
      </c>
      <c r="L18" s="66">
        <v>7.5302013422818792</v>
      </c>
      <c r="M18" s="66">
        <v>0</v>
      </c>
      <c r="N18" s="66">
        <v>0</v>
      </c>
      <c r="O18" s="67">
        <v>1.0062785388127855</v>
      </c>
      <c r="P18" s="74">
        <v>0.18021858057295256</v>
      </c>
    </row>
    <row r="19" spans="1:16" x14ac:dyDescent="0.25">
      <c r="A19" s="69" t="s">
        <v>20</v>
      </c>
      <c r="B19" s="45" t="s">
        <v>18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0.11961633201463015</v>
      </c>
      <c r="L19" s="56">
        <v>0.20642455017110056</v>
      </c>
      <c r="M19" s="56">
        <v>0</v>
      </c>
      <c r="N19" s="56">
        <v>0</v>
      </c>
      <c r="O19" s="77">
        <v>1.9389948022181309E-2</v>
      </c>
      <c r="P19" s="48"/>
    </row>
    <row r="20" spans="1:16" x14ac:dyDescent="0.25">
      <c r="A20" s="70" t="s">
        <v>21</v>
      </c>
      <c r="B20" s="71" t="s">
        <v>10</v>
      </c>
      <c r="C20" s="72">
        <v>39.827956989247312</v>
      </c>
      <c r="D20" s="72">
        <v>38.294642857142854</v>
      </c>
      <c r="E20" s="72">
        <v>38.165545087483174</v>
      </c>
      <c r="F20" s="72">
        <v>35.286111111111111</v>
      </c>
      <c r="G20" s="72">
        <v>30.88037634408602</v>
      </c>
      <c r="H20" s="72">
        <v>27.230555555555558</v>
      </c>
      <c r="I20" s="72">
        <v>35.842741935483872</v>
      </c>
      <c r="J20" s="72">
        <v>29.477150537634408</v>
      </c>
      <c r="K20" s="72">
        <v>0</v>
      </c>
      <c r="L20" s="72">
        <v>5.0442953020134231</v>
      </c>
      <c r="M20" s="72">
        <v>32.906944444444441</v>
      </c>
      <c r="N20" s="72">
        <v>42.432795698924735</v>
      </c>
      <c r="O20" s="73">
        <v>29.603767123287671</v>
      </c>
      <c r="P20" s="74">
        <v>1.6450546438594305</v>
      </c>
    </row>
    <row r="21" spans="1:16" x14ac:dyDescent="0.25">
      <c r="A21" s="69" t="s">
        <v>21</v>
      </c>
      <c r="B21" s="45" t="s">
        <v>18</v>
      </c>
      <c r="C21" s="56">
        <v>0.6143639077790678</v>
      </c>
      <c r="D21" s="56">
        <v>0.60502186486105236</v>
      </c>
      <c r="E21" s="56">
        <v>0.60421460836955598</v>
      </c>
      <c r="F21" s="56">
        <v>0.6580842356110449</v>
      </c>
      <c r="G21" s="56">
        <v>1</v>
      </c>
      <c r="H21" s="56">
        <v>0.65449325677660575</v>
      </c>
      <c r="I21" s="56">
        <v>0.68347130737883499</v>
      </c>
      <c r="J21" s="56">
        <v>0.5410920036515261</v>
      </c>
      <c r="K21" s="56">
        <v>0</v>
      </c>
      <c r="L21" s="56">
        <v>0.13827869154064099</v>
      </c>
      <c r="M21" s="56">
        <v>0.56827285155781548</v>
      </c>
      <c r="N21" s="56">
        <v>0.62926051425154494</v>
      </c>
      <c r="O21" s="77">
        <v>0.5704340136862458</v>
      </c>
      <c r="P21" s="48"/>
    </row>
    <row r="22" spans="1:16" x14ac:dyDescent="0.25">
      <c r="A22" s="70" t="s">
        <v>22</v>
      </c>
      <c r="B22" s="71" t="s">
        <v>10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7.7625000000000002</v>
      </c>
      <c r="L22" s="72">
        <v>12.830872483221476</v>
      </c>
      <c r="M22" s="72">
        <v>0</v>
      </c>
      <c r="N22" s="72">
        <v>0</v>
      </c>
      <c r="O22" s="73">
        <v>1.7292237442922376</v>
      </c>
      <c r="P22" s="74">
        <v>0.14366047885273722</v>
      </c>
    </row>
    <row r="23" spans="1:16" x14ac:dyDescent="0.25">
      <c r="A23" s="69" t="s">
        <v>22</v>
      </c>
      <c r="B23" s="45" t="s">
        <v>18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0.20859147570351572</v>
      </c>
      <c r="L23" s="56">
        <v>0.35173124333075761</v>
      </c>
      <c r="M23" s="56">
        <v>0</v>
      </c>
      <c r="N23" s="56">
        <v>0</v>
      </c>
      <c r="O23" s="77">
        <v>3.3320355376063808E-2</v>
      </c>
      <c r="P23" s="48"/>
    </row>
    <row r="24" spans="1:16" x14ac:dyDescent="0.25">
      <c r="A24" s="70" t="s">
        <v>153</v>
      </c>
      <c r="B24" s="71" t="s">
        <v>10</v>
      </c>
      <c r="C24" s="72">
        <v>25</v>
      </c>
      <c r="D24" s="72">
        <v>25</v>
      </c>
      <c r="E24" s="72">
        <v>25</v>
      </c>
      <c r="F24" s="72">
        <v>18.333333333333332</v>
      </c>
      <c r="G24" s="72">
        <v>0</v>
      </c>
      <c r="H24" s="72">
        <v>14.375</v>
      </c>
      <c r="I24" s="72">
        <v>16.599462365591396</v>
      </c>
      <c r="J24" s="72">
        <v>25</v>
      </c>
      <c r="K24" s="72">
        <v>25</v>
      </c>
      <c r="L24" s="72">
        <v>11.073825503355705</v>
      </c>
      <c r="M24" s="72">
        <v>25</v>
      </c>
      <c r="N24" s="72">
        <v>25</v>
      </c>
      <c r="O24" s="73">
        <v>19.557648401826484</v>
      </c>
      <c r="P24" s="74">
        <v>1.002886068661085</v>
      </c>
    </row>
    <row r="25" spans="1:16" x14ac:dyDescent="0.25">
      <c r="A25" s="69" t="s">
        <v>153</v>
      </c>
      <c r="B25" s="45" t="s">
        <v>18</v>
      </c>
      <c r="C25" s="56">
        <v>0.38563609222093215</v>
      </c>
      <c r="D25" s="56">
        <v>0.39497813513894769</v>
      </c>
      <c r="E25" s="56">
        <v>0.39578539163044407</v>
      </c>
      <c r="F25" s="56">
        <v>0.34191576438895505</v>
      </c>
      <c r="G25" s="56" t="s">
        <v>98</v>
      </c>
      <c r="H25" s="56">
        <v>0.34550674322339431</v>
      </c>
      <c r="I25" s="56">
        <v>0.31652869262116512</v>
      </c>
      <c r="J25" s="56">
        <v>0.45890799634847407</v>
      </c>
      <c r="K25" s="56">
        <v>0.67179219228185416</v>
      </c>
      <c r="L25" s="56">
        <v>0.30356551495750084</v>
      </c>
      <c r="M25" s="56">
        <v>0.43172714844218457</v>
      </c>
      <c r="N25" s="56">
        <v>0.37073948574845533</v>
      </c>
      <c r="O25" s="77">
        <v>0.37685568291550908</v>
      </c>
      <c r="P25" s="48"/>
    </row>
    <row r="26" spans="1:16" x14ac:dyDescent="0.25">
      <c r="A26" s="58" t="s">
        <v>106</v>
      </c>
      <c r="O26" s="83"/>
    </row>
    <row r="27" spans="1:16" x14ac:dyDescent="0.25">
      <c r="O27" s="84"/>
    </row>
    <row r="28" spans="1:16" x14ac:dyDescent="0.25"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</row>
    <row r="29" spans="1:16" x14ac:dyDescent="0.25"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FEBCC-1376-44BA-94DA-03AE0712EEAC}">
  <dimension ref="A3:N10"/>
  <sheetViews>
    <sheetView workbookViewId="0">
      <selection activeCell="R13" sqref="R13"/>
    </sheetView>
  </sheetViews>
  <sheetFormatPr defaultRowHeight="15" x14ac:dyDescent="0.25"/>
  <cols>
    <col min="1" max="1" width="11.5703125" customWidth="1"/>
    <col min="2" max="2" width="6.5703125" customWidth="1"/>
    <col min="3" max="14" width="10.28515625" customWidth="1"/>
  </cols>
  <sheetData>
    <row r="3" spans="1:14" x14ac:dyDescent="0.25">
      <c r="B3" s="55"/>
      <c r="C3" s="55"/>
    </row>
    <row r="5" spans="1:14" ht="18.75" x14ac:dyDescent="0.3">
      <c r="A5" s="39" t="s">
        <v>151</v>
      </c>
      <c r="B5" s="39"/>
      <c r="C5" s="39"/>
      <c r="D5" s="39"/>
    </row>
    <row r="7" spans="1:14" ht="16.5" thickBot="1" x14ac:dyDescent="0.3">
      <c r="A7" s="86" t="s">
        <v>33</v>
      </c>
      <c r="B7" s="87"/>
      <c r="C7" s="181" t="s">
        <v>31</v>
      </c>
      <c r="D7" s="182"/>
      <c r="E7" s="182"/>
      <c r="F7" s="182"/>
      <c r="G7" s="182"/>
      <c r="H7" s="182"/>
      <c r="I7" s="181" t="s">
        <v>32</v>
      </c>
      <c r="J7" s="182"/>
      <c r="K7" s="182"/>
      <c r="L7" s="182"/>
      <c r="M7" s="182"/>
      <c r="N7" s="183"/>
    </row>
    <row r="8" spans="1:14" ht="16.5" thickBot="1" x14ac:dyDescent="0.3">
      <c r="A8" s="88"/>
      <c r="B8" s="89"/>
      <c r="C8" s="90">
        <v>2020</v>
      </c>
      <c r="D8" s="91">
        <v>2021</v>
      </c>
      <c r="E8" s="91">
        <v>2022</v>
      </c>
      <c r="F8" s="91">
        <v>2023</v>
      </c>
      <c r="G8" s="91">
        <v>2024</v>
      </c>
      <c r="H8" s="91">
        <v>2025</v>
      </c>
      <c r="I8" s="90">
        <v>2020</v>
      </c>
      <c r="J8" s="91">
        <v>2021</v>
      </c>
      <c r="K8" s="91">
        <v>2022</v>
      </c>
      <c r="L8" s="91">
        <v>2023</v>
      </c>
      <c r="M8" s="91">
        <v>2024</v>
      </c>
      <c r="N8" s="92">
        <v>2025</v>
      </c>
    </row>
    <row r="9" spans="1:14" ht="15.75" x14ac:dyDescent="0.25">
      <c r="A9" s="93" t="s">
        <v>34</v>
      </c>
      <c r="B9" s="94" t="s">
        <v>35</v>
      </c>
      <c r="C9" s="95">
        <v>-29318.467999999993</v>
      </c>
      <c r="D9" s="96">
        <v>-80435.231999999989</v>
      </c>
      <c r="E9" s="96">
        <v>-86765.32</v>
      </c>
      <c r="F9" s="96">
        <v>-46142.329000000005</v>
      </c>
      <c r="G9" s="96">
        <v>-88806.106</v>
      </c>
      <c r="H9" s="96">
        <v>-121318.327</v>
      </c>
      <c r="I9" s="95">
        <v>52586.780000000013</v>
      </c>
      <c r="J9" s="96">
        <v>35417.218000000008</v>
      </c>
      <c r="K9" s="96">
        <v>33013.970999999998</v>
      </c>
      <c r="L9" s="96">
        <v>45671.701000000001</v>
      </c>
      <c r="M9" s="96">
        <v>41387.358000000007</v>
      </c>
      <c r="N9" s="97">
        <v>52785.428999999996</v>
      </c>
    </row>
    <row r="10" spans="1:14" ht="16.5" thickBot="1" x14ac:dyDescent="0.3">
      <c r="A10" s="88" t="s">
        <v>36</v>
      </c>
      <c r="B10" s="98" t="s">
        <v>10</v>
      </c>
      <c r="C10" s="99">
        <v>-149.01499999999999</v>
      </c>
      <c r="D10" s="100">
        <v>-742.21500000000003</v>
      </c>
      <c r="E10" s="100">
        <v>-269.99900000000002</v>
      </c>
      <c r="F10" s="100">
        <v>-162.53700000000001</v>
      </c>
      <c r="G10" s="100">
        <v>-900.71799999999996</v>
      </c>
      <c r="H10" s="100">
        <v>-154.322</v>
      </c>
      <c r="I10" s="99">
        <v>218.19</v>
      </c>
      <c r="J10" s="100">
        <v>118.096</v>
      </c>
      <c r="K10" s="100">
        <v>215.99600000000001</v>
      </c>
      <c r="L10" s="100">
        <v>142.84399999999999</v>
      </c>
      <c r="M10" s="100">
        <v>192.774</v>
      </c>
      <c r="N10" s="101">
        <v>198.803</v>
      </c>
    </row>
  </sheetData>
  <mergeCells count="2">
    <mergeCell ref="C7:H7"/>
    <mergeCell ref="I7:N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B144F-BD09-4AA0-A4DD-C574FC44273E}">
  <dimension ref="A1:P44"/>
  <sheetViews>
    <sheetView workbookViewId="0">
      <selection activeCell="M38" sqref="M38"/>
    </sheetView>
  </sheetViews>
  <sheetFormatPr defaultRowHeight="15" x14ac:dyDescent="0.25"/>
  <cols>
    <col min="1" max="1" width="16.140625" customWidth="1"/>
    <col min="2" max="2" width="7.140625" customWidth="1"/>
    <col min="3" max="14" width="9.7109375" style="37" customWidth="1"/>
    <col min="15" max="15" width="10.7109375" style="37" customWidth="1"/>
    <col min="16" max="16" width="9.7109375" style="37" customWidth="1"/>
  </cols>
  <sheetData>
    <row r="1" spans="1:16" ht="18.75" x14ac:dyDescent="0.3">
      <c r="A1" s="39" t="s">
        <v>129</v>
      </c>
    </row>
    <row r="2" spans="1:16" ht="9.9499999999999993" customHeight="1" x14ac:dyDescent="0.25">
      <c r="A2" s="40"/>
    </row>
    <row r="3" spans="1:16" ht="15.75" x14ac:dyDescent="0.25">
      <c r="A3" s="102" t="s">
        <v>123</v>
      </c>
    </row>
    <row r="4" spans="1:16" ht="15.75" thickBot="1" x14ac:dyDescent="0.3">
      <c r="A4" s="41"/>
      <c r="B4" s="41"/>
      <c r="C4" s="42" t="s">
        <v>108</v>
      </c>
      <c r="D4" s="43" t="s">
        <v>109</v>
      </c>
      <c r="E4" s="43" t="s">
        <v>110</v>
      </c>
      <c r="F4" s="43" t="s">
        <v>111</v>
      </c>
      <c r="G4" s="43" t="s">
        <v>112</v>
      </c>
      <c r="H4" s="43" t="s">
        <v>113</v>
      </c>
      <c r="I4" s="43" t="s">
        <v>114</v>
      </c>
      <c r="J4" s="43" t="s">
        <v>115</v>
      </c>
      <c r="K4" s="43" t="s">
        <v>116</v>
      </c>
      <c r="L4" s="43" t="s">
        <v>117</v>
      </c>
      <c r="M4" s="43" t="s">
        <v>118</v>
      </c>
      <c r="N4" s="43" t="s">
        <v>119</v>
      </c>
      <c r="O4" s="42">
        <v>2025</v>
      </c>
      <c r="P4" s="42" t="s">
        <v>97</v>
      </c>
    </row>
    <row r="5" spans="1:16" ht="30" customHeight="1" x14ac:dyDescent="0.25">
      <c r="A5" s="44" t="s">
        <v>37</v>
      </c>
      <c r="B5" s="45" t="s">
        <v>35</v>
      </c>
      <c r="C5" s="53">
        <v>252.63200000000001</v>
      </c>
      <c r="D5" s="53">
        <v>223.38</v>
      </c>
      <c r="E5" s="53">
        <v>253.28</v>
      </c>
      <c r="F5" s="53">
        <v>280.12699999999995</v>
      </c>
      <c r="G5" s="53">
        <v>274.31099999999998</v>
      </c>
      <c r="H5" s="53">
        <v>245.81799999999998</v>
      </c>
      <c r="I5" s="53">
        <v>259.923</v>
      </c>
      <c r="J5" s="53">
        <v>222.149</v>
      </c>
      <c r="K5" s="53">
        <v>239.07</v>
      </c>
      <c r="L5" s="53">
        <v>292.41399999999999</v>
      </c>
      <c r="M5" s="53">
        <v>301.31200000000001</v>
      </c>
      <c r="N5" s="53">
        <v>362.17899999999997</v>
      </c>
      <c r="O5" s="103">
        <v>3206.5950000000003</v>
      </c>
      <c r="P5" s="48">
        <v>1.0729852634115005</v>
      </c>
    </row>
    <row r="6" spans="1:16" ht="30" customHeight="1" x14ac:dyDescent="0.25">
      <c r="A6" s="44" t="s">
        <v>130</v>
      </c>
      <c r="B6" s="45" t="s">
        <v>35</v>
      </c>
      <c r="C6" s="53">
        <v>231.52799999999999</v>
      </c>
      <c r="D6" s="53">
        <v>228.13800000000001</v>
      </c>
      <c r="E6" s="53">
        <v>354.28399999999999</v>
      </c>
      <c r="F6" s="53">
        <v>305.14700000000005</v>
      </c>
      <c r="G6" s="53">
        <v>272.38499999999999</v>
      </c>
      <c r="H6" s="53">
        <v>271.92200000000003</v>
      </c>
      <c r="I6" s="53">
        <v>212.11500000000001</v>
      </c>
      <c r="J6" s="53">
        <v>242.02</v>
      </c>
      <c r="K6" s="53">
        <v>226.47</v>
      </c>
      <c r="L6" s="53">
        <v>148.01400000000001</v>
      </c>
      <c r="M6" s="53">
        <v>128.952</v>
      </c>
      <c r="N6" s="53">
        <v>104.01900000000001</v>
      </c>
      <c r="O6" s="54">
        <v>2724.9940000000006</v>
      </c>
      <c r="P6" s="48">
        <v>0.84232401571517357</v>
      </c>
    </row>
    <row r="7" spans="1:16" ht="30" customHeight="1" x14ac:dyDescent="0.25">
      <c r="A7" s="44" t="s">
        <v>38</v>
      </c>
      <c r="B7" s="45" t="s">
        <v>35</v>
      </c>
      <c r="C7" s="53">
        <v>6370.67</v>
      </c>
      <c r="D7" s="53">
        <v>4281.9629999999997</v>
      </c>
      <c r="E7" s="53">
        <v>5223.28</v>
      </c>
      <c r="F7" s="53">
        <v>5726.6350000000002</v>
      </c>
      <c r="G7" s="53">
        <v>2627.0050000000001</v>
      </c>
      <c r="H7" s="53">
        <v>2632.855</v>
      </c>
      <c r="I7" s="53">
        <v>4258.79</v>
      </c>
      <c r="J7" s="53">
        <v>3020.0279999999998</v>
      </c>
      <c r="K7" s="53">
        <v>1758.35</v>
      </c>
      <c r="L7" s="53">
        <v>1942.471</v>
      </c>
      <c r="M7" s="53">
        <v>4839.5079999999998</v>
      </c>
      <c r="N7" s="53">
        <v>8006.15</v>
      </c>
      <c r="O7" s="54">
        <v>50687.705000000002</v>
      </c>
      <c r="P7" s="48">
        <v>1.0577459883600102</v>
      </c>
    </row>
    <row r="8" spans="1:16" ht="30" customHeight="1" x14ac:dyDescent="0.25">
      <c r="A8" s="44" t="s">
        <v>131</v>
      </c>
      <c r="B8" s="45" t="s">
        <v>35</v>
      </c>
      <c r="C8" s="53">
        <v>3620.875</v>
      </c>
      <c r="D8" s="53">
        <v>2589.87</v>
      </c>
      <c r="E8" s="53">
        <v>3775.7049999999999</v>
      </c>
      <c r="F8" s="53">
        <v>2750.2249999999999</v>
      </c>
      <c r="G8" s="53">
        <v>3954.79</v>
      </c>
      <c r="H8" s="53">
        <v>3881.65</v>
      </c>
      <c r="I8" s="53">
        <v>1944.921</v>
      </c>
      <c r="J8" s="53">
        <v>2367.69</v>
      </c>
      <c r="K8" s="53">
        <v>1584.29</v>
      </c>
      <c r="L8" s="53">
        <v>1938.35</v>
      </c>
      <c r="M8" s="53">
        <v>1720.817</v>
      </c>
      <c r="N8" s="53">
        <v>1707.73</v>
      </c>
      <c r="O8" s="54">
        <v>31836.912999999997</v>
      </c>
      <c r="P8" s="48">
        <v>0.68200474253474064</v>
      </c>
    </row>
    <row r="9" spans="1:16" ht="30" customHeight="1" x14ac:dyDescent="0.25">
      <c r="A9" s="44" t="s">
        <v>39</v>
      </c>
      <c r="B9" s="45" t="s">
        <v>35</v>
      </c>
      <c r="C9" s="53">
        <v>2133</v>
      </c>
      <c r="D9" s="53">
        <v>2197.75</v>
      </c>
      <c r="E9" s="53">
        <v>799.58300000000008</v>
      </c>
      <c r="F9" s="53">
        <v>2535</v>
      </c>
      <c r="G9" s="53">
        <v>564.66699999999992</v>
      </c>
      <c r="H9" s="53">
        <v>283.166</v>
      </c>
      <c r="I9" s="53">
        <v>1163.3330000000001</v>
      </c>
      <c r="J9" s="53">
        <v>956.33400000000006</v>
      </c>
      <c r="K9" s="53">
        <v>755.66700000000003</v>
      </c>
      <c r="L9" s="53">
        <v>1829.3330000000001</v>
      </c>
      <c r="M9" s="53">
        <v>3653.5009999999997</v>
      </c>
      <c r="N9" s="53">
        <v>3493.4169999999999</v>
      </c>
      <c r="O9" s="54">
        <v>20364.751</v>
      </c>
      <c r="P9" s="48">
        <v>1.1844527982209043</v>
      </c>
    </row>
    <row r="10" spans="1:16" ht="30" customHeight="1" thickBot="1" x14ac:dyDescent="0.3">
      <c r="A10" s="104" t="s">
        <v>132</v>
      </c>
      <c r="B10" s="105" t="s">
        <v>35</v>
      </c>
      <c r="C10" s="106">
        <v>1553.0829999999999</v>
      </c>
      <c r="D10" s="106">
        <v>179</v>
      </c>
      <c r="E10" s="106">
        <v>435.5</v>
      </c>
      <c r="F10" s="106">
        <v>977.83299999999997</v>
      </c>
      <c r="G10" s="106">
        <v>566.08299999999997</v>
      </c>
      <c r="H10" s="106">
        <v>842.25</v>
      </c>
      <c r="I10" s="106">
        <v>391.58299999999997</v>
      </c>
      <c r="J10" s="106">
        <v>887.58399999999995</v>
      </c>
      <c r="K10" s="106">
        <v>855.91700000000003</v>
      </c>
      <c r="L10" s="106">
        <v>519.5</v>
      </c>
      <c r="M10" s="106">
        <v>56.084000000000003</v>
      </c>
      <c r="N10" s="106">
        <v>5.8330000000000002</v>
      </c>
      <c r="O10" s="107">
        <v>7270.2499999999991</v>
      </c>
      <c r="P10" s="108">
        <v>3.4869588865255055</v>
      </c>
    </row>
    <row r="11" spans="1:16" ht="30" customHeight="1" x14ac:dyDescent="0.25">
      <c r="A11" s="44" t="s">
        <v>40</v>
      </c>
      <c r="B11" s="45" t="s">
        <v>35</v>
      </c>
      <c r="C11" s="53">
        <v>8756.3019999999997</v>
      </c>
      <c r="D11" s="53">
        <v>6703.0929999999998</v>
      </c>
      <c r="E11" s="53">
        <v>6276.143</v>
      </c>
      <c r="F11" s="53">
        <v>8541.7620000000006</v>
      </c>
      <c r="G11" s="53">
        <v>3465.9830000000002</v>
      </c>
      <c r="H11" s="53">
        <v>3161.8389999999999</v>
      </c>
      <c r="I11" s="53">
        <v>5682.0460000000003</v>
      </c>
      <c r="J11" s="53">
        <v>4198.5109999999995</v>
      </c>
      <c r="K11" s="53">
        <v>2753.087</v>
      </c>
      <c r="L11" s="53">
        <v>4064.2180000000003</v>
      </c>
      <c r="M11" s="53">
        <v>8794.3209999999999</v>
      </c>
      <c r="N11" s="53">
        <v>11861.745999999999</v>
      </c>
      <c r="O11" s="54">
        <v>74259.051000000007</v>
      </c>
      <c r="P11" s="109">
        <v>1.0904036124417462</v>
      </c>
    </row>
    <row r="12" spans="1:16" ht="30" customHeight="1" thickBot="1" x14ac:dyDescent="0.3">
      <c r="A12" s="104" t="s">
        <v>133</v>
      </c>
      <c r="B12" s="105" t="s">
        <v>35</v>
      </c>
      <c r="C12" s="106">
        <v>5405.4859999999999</v>
      </c>
      <c r="D12" s="106">
        <v>2997.0079999999998</v>
      </c>
      <c r="E12" s="106">
        <v>4565.4889999999996</v>
      </c>
      <c r="F12" s="106">
        <v>4033.2049999999999</v>
      </c>
      <c r="G12" s="106">
        <v>4793.2579999999998</v>
      </c>
      <c r="H12" s="106">
        <v>4995.8220000000001</v>
      </c>
      <c r="I12" s="106">
        <v>2548.6190000000001</v>
      </c>
      <c r="J12" s="106">
        <v>3497.2939999999999</v>
      </c>
      <c r="K12" s="106">
        <v>2666.6770000000001</v>
      </c>
      <c r="L12" s="106">
        <v>2605.864</v>
      </c>
      <c r="M12" s="106">
        <v>1905.8530000000001</v>
      </c>
      <c r="N12" s="106">
        <v>1817.5820000000001</v>
      </c>
      <c r="O12" s="107">
        <v>41832.157000000007</v>
      </c>
      <c r="P12" s="108">
        <v>0.80444229629922626</v>
      </c>
    </row>
    <row r="13" spans="1:16" x14ac:dyDescent="0.25">
      <c r="A13" s="58" t="s">
        <v>41</v>
      </c>
      <c r="B13" s="59"/>
      <c r="D13" s="60"/>
      <c r="P13" s="61"/>
    </row>
    <row r="14" spans="1:16" ht="9.9499999999999993" customHeight="1" x14ac:dyDescent="0.25">
      <c r="A14" s="40"/>
      <c r="P14" s="61"/>
    </row>
    <row r="15" spans="1:16" s="111" customFormat="1" ht="16.5" thickBot="1" x14ac:dyDescent="0.3">
      <c r="A15" s="110" t="s">
        <v>42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3"/>
    </row>
    <row r="16" spans="1:16" ht="15.75" hidden="1" thickBot="1" x14ac:dyDescent="0.3">
      <c r="A16" s="111"/>
      <c r="B16" s="111"/>
      <c r="C16" s="114" t="s">
        <v>24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4">
        <v>2016</v>
      </c>
      <c r="P16" s="116" t="s">
        <v>97</v>
      </c>
    </row>
    <row r="17" spans="1:16" ht="30" customHeight="1" x14ac:dyDescent="0.25">
      <c r="A17" s="117" t="s">
        <v>43</v>
      </c>
      <c r="B17" s="45" t="s">
        <v>16</v>
      </c>
      <c r="C17" s="53">
        <v>3066493.7694000001</v>
      </c>
      <c r="D17" s="53">
        <v>2548573.6900000004</v>
      </c>
      <c r="E17" s="53">
        <v>1551498.69</v>
      </c>
      <c r="F17" s="53">
        <v>2835380.2</v>
      </c>
      <c r="G17" s="53">
        <v>854375.33999999985</v>
      </c>
      <c r="H17" s="53">
        <v>612978.31000000006</v>
      </c>
      <c r="I17" s="53">
        <v>1604782.38</v>
      </c>
      <c r="J17" s="53">
        <v>1258879.3</v>
      </c>
      <c r="K17" s="53">
        <v>937986.92999999993</v>
      </c>
      <c r="L17" s="53">
        <v>2059040.8729999999</v>
      </c>
      <c r="M17" s="53">
        <v>4029194.9</v>
      </c>
      <c r="N17" s="53">
        <v>4565514.5199999996</v>
      </c>
      <c r="O17" s="103">
        <v>25924698.902399998</v>
      </c>
      <c r="P17" s="109">
        <v>1.1712579182151788</v>
      </c>
    </row>
    <row r="18" spans="1:16" ht="30" customHeight="1" x14ac:dyDescent="0.25">
      <c r="A18" s="118" t="s">
        <v>44</v>
      </c>
      <c r="B18" s="119" t="s">
        <v>45</v>
      </c>
      <c r="C18" s="120">
        <v>350.20420371522135</v>
      </c>
      <c r="D18" s="120">
        <v>380.20861265090616</v>
      </c>
      <c r="E18" s="120">
        <v>247.20575837739833</v>
      </c>
      <c r="F18" s="120">
        <v>331.94324543343635</v>
      </c>
      <c r="G18" s="120">
        <v>246.50303824340736</v>
      </c>
      <c r="H18" s="120">
        <v>193.8676542353991</v>
      </c>
      <c r="I18" s="120">
        <v>282.43037455170196</v>
      </c>
      <c r="J18" s="120">
        <v>299.83946689671654</v>
      </c>
      <c r="K18" s="120">
        <v>340.70370097276253</v>
      </c>
      <c r="L18" s="120">
        <v>506.62658179261047</v>
      </c>
      <c r="M18" s="120">
        <v>458.1587253865307</v>
      </c>
      <c r="N18" s="120">
        <v>384.89397092131293</v>
      </c>
      <c r="O18" s="121">
        <v>349.11163761572976</v>
      </c>
      <c r="P18" s="48">
        <v>1.074150805124696</v>
      </c>
    </row>
    <row r="19" spans="1:16" ht="30" customHeight="1" x14ac:dyDescent="0.25">
      <c r="A19" s="118" t="s">
        <v>134</v>
      </c>
      <c r="B19" s="119" t="s">
        <v>16</v>
      </c>
      <c r="C19" s="122">
        <v>217862.91000000003</v>
      </c>
      <c r="D19" s="122">
        <v>365440.4</v>
      </c>
      <c r="E19" s="122">
        <v>373164.36</v>
      </c>
      <c r="F19" s="122">
        <v>-2106.2300000000396</v>
      </c>
      <c r="G19" s="122">
        <v>376011.49</v>
      </c>
      <c r="H19" s="122">
        <v>148069.64500000002</v>
      </c>
      <c r="I19" s="122">
        <v>69233.520000000019</v>
      </c>
      <c r="J19" s="122">
        <v>-47091.900000000023</v>
      </c>
      <c r="K19" s="122">
        <v>-88030.339999999938</v>
      </c>
      <c r="L19" s="122">
        <v>178766.92299999998</v>
      </c>
      <c r="M19" s="122">
        <v>211192.05</v>
      </c>
      <c r="N19" s="123">
        <v>232123.09</v>
      </c>
      <c r="O19" s="124">
        <v>2034635.9180000001</v>
      </c>
      <c r="P19" s="48">
        <v>0.44047659269687878</v>
      </c>
    </row>
    <row r="20" spans="1:16" ht="30" customHeight="1" x14ac:dyDescent="0.25">
      <c r="A20" s="117" t="s">
        <v>135</v>
      </c>
      <c r="B20" s="45" t="s">
        <v>45</v>
      </c>
      <c r="C20" s="125">
        <v>40.304037416802124</v>
      </c>
      <c r="D20" s="125">
        <v>121.9350765830455</v>
      </c>
      <c r="E20" s="125">
        <v>81.735901674497526</v>
      </c>
      <c r="F20" s="125">
        <v>-0.52222240129129061</v>
      </c>
      <c r="G20" s="125">
        <v>78.445910902354939</v>
      </c>
      <c r="H20" s="125">
        <v>29.638695093620232</v>
      </c>
      <c r="I20" s="125">
        <v>27.165111772297081</v>
      </c>
      <c r="J20" s="125">
        <v>-13.465239124877698</v>
      </c>
      <c r="K20" s="125">
        <v>-33.011249581407846</v>
      </c>
      <c r="L20" s="125">
        <v>68.601785434696509</v>
      </c>
      <c r="M20" s="125">
        <v>110.81235016551643</v>
      </c>
      <c r="N20" s="125">
        <v>127.70983097323806</v>
      </c>
      <c r="O20" s="76">
        <v>48.638082850951236</v>
      </c>
      <c r="P20" s="48">
        <v>0.54755523761400515</v>
      </c>
    </row>
    <row r="21" spans="1:16" ht="9.9499999999999993" customHeight="1" x14ac:dyDescent="0.25">
      <c r="A21" s="40"/>
      <c r="P21" s="61"/>
    </row>
    <row r="22" spans="1:16" s="111" customFormat="1" ht="16.5" thickBot="1" x14ac:dyDescent="0.3">
      <c r="A22" s="110" t="s">
        <v>33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3"/>
    </row>
    <row r="23" spans="1:16" ht="15.75" hidden="1" thickBot="1" x14ac:dyDescent="0.3">
      <c r="A23" s="111"/>
      <c r="B23" s="111"/>
      <c r="C23" s="115" t="s">
        <v>24</v>
      </c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4">
        <v>2016</v>
      </c>
      <c r="P23" s="116" t="s">
        <v>97</v>
      </c>
    </row>
    <row r="24" spans="1:16" ht="30" customHeight="1" x14ac:dyDescent="0.25">
      <c r="A24" s="126" t="s">
        <v>46</v>
      </c>
      <c r="B24" s="45" t="s">
        <v>35</v>
      </c>
      <c r="C24" s="53">
        <v>14589.788999999993</v>
      </c>
      <c r="D24" s="53">
        <v>7025.3690000000079</v>
      </c>
      <c r="E24" s="53">
        <v>7023.0939999999973</v>
      </c>
      <c r="F24" s="53">
        <v>9411.1350000000002</v>
      </c>
      <c r="G24" s="53">
        <v>5777.6730000000007</v>
      </c>
      <c r="H24" s="53">
        <v>5664.2079999999978</v>
      </c>
      <c r="I24" s="53">
        <v>10431.547999999993</v>
      </c>
      <c r="J24" s="53">
        <v>9293.2290000000012</v>
      </c>
      <c r="K24" s="53">
        <v>8610.8980000000083</v>
      </c>
      <c r="L24" s="53">
        <v>12863.783999999996</v>
      </c>
      <c r="M24" s="53">
        <v>14417.109000000011</v>
      </c>
      <c r="N24" s="53">
        <v>16210.490999999995</v>
      </c>
      <c r="O24" s="103">
        <v>121318.327</v>
      </c>
      <c r="P24" s="109">
        <v>1.3658684756124551</v>
      </c>
    </row>
    <row r="25" spans="1:16" ht="30" customHeight="1" x14ac:dyDescent="0.25">
      <c r="A25" s="126" t="s">
        <v>47</v>
      </c>
      <c r="B25" s="45" t="s">
        <v>10</v>
      </c>
      <c r="C25" s="53">
        <v>98.793999999999997</v>
      </c>
      <c r="D25" s="53">
        <v>67.135999999999996</v>
      </c>
      <c r="E25" s="53">
        <v>61.381999999999998</v>
      </c>
      <c r="F25" s="53">
        <v>96.917000000000002</v>
      </c>
      <c r="G25" s="53">
        <v>91.641000000000005</v>
      </c>
      <c r="H25" s="53">
        <v>85.686999999999998</v>
      </c>
      <c r="I25" s="53">
        <v>76.766000000000005</v>
      </c>
      <c r="J25" s="53">
        <v>154.322</v>
      </c>
      <c r="K25" s="53">
        <v>102.732</v>
      </c>
      <c r="L25" s="53">
        <v>106.372</v>
      </c>
      <c r="M25" s="53">
        <v>93.899000000000001</v>
      </c>
      <c r="N25" s="53">
        <v>118.054</v>
      </c>
      <c r="O25" s="76">
        <v>154.322</v>
      </c>
      <c r="P25" s="48">
        <v>0.17133220386402848</v>
      </c>
    </row>
    <row r="26" spans="1:16" ht="30" customHeight="1" x14ac:dyDescent="0.25">
      <c r="A26" s="126" t="s">
        <v>48</v>
      </c>
      <c r="B26" s="45" t="s">
        <v>35</v>
      </c>
      <c r="C26" s="53">
        <v>1637.5709999999997</v>
      </c>
      <c r="D26" s="53">
        <v>3817.9410000000016</v>
      </c>
      <c r="E26" s="53">
        <v>3910.2419999999975</v>
      </c>
      <c r="F26" s="53">
        <v>4464.9659999999958</v>
      </c>
      <c r="G26" s="53">
        <v>7470.2740000000013</v>
      </c>
      <c r="H26" s="53">
        <v>6601.5089999999946</v>
      </c>
      <c r="I26" s="53">
        <v>3646.5439999999999</v>
      </c>
      <c r="J26" s="53">
        <v>5829.3920000000035</v>
      </c>
      <c r="K26" s="53">
        <v>6045.6729999999961</v>
      </c>
      <c r="L26" s="53">
        <v>5971.9590000000044</v>
      </c>
      <c r="M26" s="53">
        <v>2212.6310000000008</v>
      </c>
      <c r="N26" s="53">
        <v>1176.7270000000003</v>
      </c>
      <c r="O26" s="54">
        <v>52785.428999999996</v>
      </c>
      <c r="P26" s="48">
        <v>1.2654043538761475</v>
      </c>
    </row>
    <row r="27" spans="1:16" ht="30" customHeight="1" x14ac:dyDescent="0.25">
      <c r="A27" s="126" t="s">
        <v>49</v>
      </c>
      <c r="B27" s="45" t="s">
        <v>10</v>
      </c>
      <c r="C27" s="53">
        <v>46.798000000000002</v>
      </c>
      <c r="D27" s="53">
        <v>96.799000000000007</v>
      </c>
      <c r="E27" s="53">
        <v>104.09399999999999</v>
      </c>
      <c r="F27" s="53">
        <v>198.803</v>
      </c>
      <c r="G27" s="53">
        <v>110.04600000000001</v>
      </c>
      <c r="H27" s="53">
        <v>85.9</v>
      </c>
      <c r="I27" s="53">
        <v>65.941000000000003</v>
      </c>
      <c r="J27" s="53">
        <v>128.696</v>
      </c>
      <c r="K27" s="53">
        <v>70.372</v>
      </c>
      <c r="L27" s="53">
        <v>142.19999999999999</v>
      </c>
      <c r="M27" s="53">
        <v>64.475999999999999</v>
      </c>
      <c r="N27" s="53">
        <v>42.743000000000002</v>
      </c>
      <c r="O27" s="76">
        <v>198.803</v>
      </c>
      <c r="P27" s="48">
        <v>1.0312749644661625</v>
      </c>
    </row>
    <row r="28" spans="1:16" ht="30" customHeight="1" x14ac:dyDescent="0.25">
      <c r="A28" s="126" t="s">
        <v>50</v>
      </c>
      <c r="B28" s="45" t="s">
        <v>45</v>
      </c>
      <c r="C28" s="125">
        <v>282.29158938172077</v>
      </c>
      <c r="D28" s="125">
        <v>255.48074776785805</v>
      </c>
      <c r="E28" s="125">
        <v>204.61529609690433</v>
      </c>
      <c r="F28" s="125">
        <v>232.10745486111216</v>
      </c>
      <c r="G28" s="125">
        <v>174.71535954301231</v>
      </c>
      <c r="H28" s="125">
        <v>176.25614236111292</v>
      </c>
      <c r="I28" s="125">
        <v>193.19816868279639</v>
      </c>
      <c r="J28" s="125">
        <v>197.40983534946395</v>
      </c>
      <c r="K28" s="125">
        <v>198.47208333333631</v>
      </c>
      <c r="L28" s="125">
        <v>228.73850335570708</v>
      </c>
      <c r="M28" s="125">
        <v>262.44535763888922</v>
      </c>
      <c r="N28" s="125">
        <v>274.1465860215057</v>
      </c>
      <c r="O28" s="76">
        <v>223.12732248858563</v>
      </c>
      <c r="P28" s="48">
        <v>1.151451754719472</v>
      </c>
    </row>
    <row r="29" spans="1:16" ht="30" customHeight="1" x14ac:dyDescent="0.25">
      <c r="A29" s="126" t="s">
        <v>51</v>
      </c>
      <c r="B29" s="45" t="s">
        <v>45</v>
      </c>
      <c r="C29" s="125">
        <v>960</v>
      </c>
      <c r="D29" s="125">
        <v>950</v>
      </c>
      <c r="E29" s="125">
        <v>890</v>
      </c>
      <c r="F29" s="125">
        <v>980</v>
      </c>
      <c r="G29" s="125">
        <v>890</v>
      </c>
      <c r="H29" s="125">
        <v>979</v>
      </c>
      <c r="I29" s="125">
        <v>980</v>
      </c>
      <c r="J29" s="125">
        <v>850</v>
      </c>
      <c r="K29" s="125">
        <v>920</v>
      </c>
      <c r="L29" s="125">
        <v>2933.75</v>
      </c>
      <c r="M29" s="125">
        <v>2654.06</v>
      </c>
      <c r="N29" s="125">
        <v>980</v>
      </c>
      <c r="O29" s="76">
        <v>2933.75</v>
      </c>
      <c r="P29" s="48">
        <v>1.7854643272291297</v>
      </c>
    </row>
    <row r="30" spans="1:16" ht="30" customHeight="1" x14ac:dyDescent="0.25">
      <c r="A30" s="126" t="s">
        <v>52</v>
      </c>
      <c r="B30" s="45" t="s">
        <v>45</v>
      </c>
      <c r="C30" s="125">
        <v>70.643481182795696</v>
      </c>
      <c r="D30" s="125">
        <v>92.44047619047619</v>
      </c>
      <c r="E30" s="125">
        <v>92.003701211305511</v>
      </c>
      <c r="F30" s="125">
        <v>76.67569444444446</v>
      </c>
      <c r="G30" s="125">
        <v>73.217674731182825</v>
      </c>
      <c r="H30" s="125">
        <v>51.272083333333327</v>
      </c>
      <c r="I30" s="125">
        <v>75.201612903225808</v>
      </c>
      <c r="J30" s="125">
        <v>53.427419354838712</v>
      </c>
      <c r="K30" s="125">
        <v>57.791666666666664</v>
      </c>
      <c r="L30" s="125">
        <v>87.030201342281885</v>
      </c>
      <c r="M30" s="125">
        <v>94.986111111111114</v>
      </c>
      <c r="N30" s="125">
        <v>93.696236559139791</v>
      </c>
      <c r="O30" s="76">
        <v>76.470473744292249</v>
      </c>
      <c r="P30" s="48">
        <v>1.0446190766105041</v>
      </c>
    </row>
    <row r="31" spans="1:16" ht="30" customHeight="1" thickBot="1" x14ac:dyDescent="0.3">
      <c r="A31" s="127" t="s">
        <v>53</v>
      </c>
      <c r="B31" s="105" t="s">
        <v>45</v>
      </c>
      <c r="C31" s="128">
        <v>-400</v>
      </c>
      <c r="D31" s="128">
        <v>-400</v>
      </c>
      <c r="E31" s="128">
        <v>-400</v>
      </c>
      <c r="F31" s="128">
        <v>-400</v>
      </c>
      <c r="G31" s="128">
        <v>-400</v>
      </c>
      <c r="H31" s="128">
        <v>-2014.5</v>
      </c>
      <c r="I31" s="128">
        <v>-400</v>
      </c>
      <c r="J31" s="128">
        <v>-400</v>
      </c>
      <c r="K31" s="128">
        <v>-400</v>
      </c>
      <c r="L31" s="128">
        <v>-400</v>
      </c>
      <c r="M31" s="128">
        <v>-400</v>
      </c>
      <c r="N31" s="128">
        <v>-50</v>
      </c>
      <c r="O31" s="129">
        <v>-2014.5</v>
      </c>
      <c r="P31" s="130">
        <v>5.0362499999999999</v>
      </c>
    </row>
    <row r="32" spans="1:16" x14ac:dyDescent="0.25">
      <c r="A32" s="58"/>
      <c r="B32" s="59"/>
      <c r="D32" s="60"/>
    </row>
    <row r="33" spans="1:16" x14ac:dyDescent="0.25"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</row>
    <row r="34" spans="1:16" ht="15.75" x14ac:dyDescent="0.25">
      <c r="A34" s="102" t="s">
        <v>54</v>
      </c>
    </row>
    <row r="35" spans="1:16" ht="15.75" thickBot="1" x14ac:dyDescent="0.3">
      <c r="A35" s="41"/>
      <c r="B35" s="41"/>
      <c r="C35" s="42" t="s">
        <v>108</v>
      </c>
      <c r="D35" s="43" t="s">
        <v>109</v>
      </c>
      <c r="E35" s="43" t="s">
        <v>110</v>
      </c>
      <c r="F35" s="43" t="s">
        <v>111</v>
      </c>
      <c r="G35" s="43" t="s">
        <v>112</v>
      </c>
      <c r="H35" s="43" t="s">
        <v>113</v>
      </c>
      <c r="I35" s="43" t="s">
        <v>114</v>
      </c>
      <c r="J35" s="43" t="s">
        <v>115</v>
      </c>
      <c r="K35" s="43" t="s">
        <v>116</v>
      </c>
      <c r="L35" s="43" t="s">
        <v>117</v>
      </c>
      <c r="M35" s="43" t="s">
        <v>118</v>
      </c>
      <c r="N35" s="43" t="s">
        <v>119</v>
      </c>
      <c r="O35" s="42">
        <v>2025</v>
      </c>
      <c r="P35" s="42" t="s">
        <v>97</v>
      </c>
    </row>
    <row r="36" spans="1:16" ht="30" customHeight="1" x14ac:dyDescent="0.25">
      <c r="A36" s="44" t="s">
        <v>37</v>
      </c>
      <c r="B36" s="45" t="s">
        <v>16</v>
      </c>
      <c r="C36" s="53">
        <v>64932.590000000084</v>
      </c>
      <c r="D36" s="53">
        <v>60479.910000000011</v>
      </c>
      <c r="E36" s="53">
        <v>49569.769999999982</v>
      </c>
      <c r="F36" s="53">
        <v>47116.779999999948</v>
      </c>
      <c r="G36" s="53">
        <v>44827.959999999977</v>
      </c>
      <c r="H36" s="53">
        <v>38929.249999999985</v>
      </c>
      <c r="I36" s="53">
        <v>47750.299999999996</v>
      </c>
      <c r="J36" s="53">
        <v>34501.900000000016</v>
      </c>
      <c r="K36" s="53">
        <v>39894.450000000012</v>
      </c>
      <c r="L36" s="53">
        <v>61225.149999999958</v>
      </c>
      <c r="M36" s="53">
        <v>59052.630000000048</v>
      </c>
      <c r="N36" s="53">
        <v>75338.439999999988</v>
      </c>
      <c r="O36" s="103">
        <v>623619.13</v>
      </c>
      <c r="P36" s="109">
        <v>1.0615735114552287</v>
      </c>
    </row>
    <row r="37" spans="1:16" ht="30" customHeight="1" x14ac:dyDescent="0.25">
      <c r="A37" s="44" t="s">
        <v>130</v>
      </c>
      <c r="B37" s="45" t="s">
        <v>16</v>
      </c>
      <c r="C37" s="53">
        <v>49352.060000000019</v>
      </c>
      <c r="D37" s="53">
        <v>58218.949999999983</v>
      </c>
      <c r="E37" s="53">
        <v>48590.740000000013</v>
      </c>
      <c r="F37" s="53">
        <v>31473.570000000022</v>
      </c>
      <c r="G37" s="53">
        <v>36729.74000000002</v>
      </c>
      <c r="H37" s="53">
        <v>35635.520000000019</v>
      </c>
      <c r="I37" s="53">
        <v>36486.819999999978</v>
      </c>
      <c r="J37" s="53">
        <v>35046.739999999969</v>
      </c>
      <c r="K37" s="53">
        <v>33389.900000000016</v>
      </c>
      <c r="L37" s="53">
        <v>25681.319999999971</v>
      </c>
      <c r="M37" s="53">
        <v>25561.340000000007</v>
      </c>
      <c r="N37" s="53">
        <v>20899.159999999996</v>
      </c>
      <c r="O37" s="54">
        <v>437065.86000000004</v>
      </c>
      <c r="P37" s="48">
        <v>0.99371362805879004</v>
      </c>
    </row>
    <row r="38" spans="1:16" ht="30" customHeight="1" x14ac:dyDescent="0.25">
      <c r="A38" s="44" t="s">
        <v>38</v>
      </c>
      <c r="B38" s="45" t="s">
        <v>16</v>
      </c>
      <c r="C38" s="53">
        <v>1124594.1499999999</v>
      </c>
      <c r="D38" s="53">
        <v>768293.87</v>
      </c>
      <c r="E38" s="53">
        <v>839477.25</v>
      </c>
      <c r="F38" s="53">
        <v>867465.6</v>
      </c>
      <c r="G38" s="53">
        <v>394551.75</v>
      </c>
      <c r="H38" s="53">
        <v>386091.9</v>
      </c>
      <c r="I38" s="53">
        <v>610358.15</v>
      </c>
      <c r="J38" s="53">
        <v>462846.4</v>
      </c>
      <c r="K38" s="53">
        <v>287446.65000000002</v>
      </c>
      <c r="L38" s="53">
        <v>317630.71999999997</v>
      </c>
      <c r="M38" s="53">
        <v>760107.7</v>
      </c>
      <c r="N38" s="53">
        <v>1505480.75</v>
      </c>
      <c r="O38" s="54">
        <v>8324344.8900000015</v>
      </c>
      <c r="P38" s="48">
        <v>1.1749599132468356</v>
      </c>
    </row>
    <row r="39" spans="1:16" ht="30" customHeight="1" x14ac:dyDescent="0.25">
      <c r="A39" s="44" t="s">
        <v>131</v>
      </c>
      <c r="B39" s="45" t="s">
        <v>16</v>
      </c>
      <c r="C39" s="53">
        <v>548873.35</v>
      </c>
      <c r="D39" s="53">
        <v>370696.45</v>
      </c>
      <c r="E39" s="53">
        <v>471413.2</v>
      </c>
      <c r="F39" s="53">
        <v>303879.45</v>
      </c>
      <c r="G39" s="53">
        <v>426995.75</v>
      </c>
      <c r="H39" s="53">
        <v>416904.02500000002</v>
      </c>
      <c r="I39" s="53">
        <v>196914.39</v>
      </c>
      <c r="J39" s="53">
        <v>241698.45</v>
      </c>
      <c r="K39" s="53">
        <v>199363.1</v>
      </c>
      <c r="L39" s="53">
        <v>240810.1</v>
      </c>
      <c r="M39" s="53">
        <v>208064.05</v>
      </c>
      <c r="N39" s="53">
        <v>211515.6</v>
      </c>
      <c r="O39" s="54">
        <v>3837127.9150000005</v>
      </c>
      <c r="P39" s="48">
        <v>0.86745626880664384</v>
      </c>
    </row>
    <row r="40" spans="1:16" ht="30" customHeight="1" x14ac:dyDescent="0.25">
      <c r="A40" s="44" t="s">
        <v>39</v>
      </c>
      <c r="B40" s="45" t="s">
        <v>16</v>
      </c>
      <c r="C40" s="53">
        <v>1876967.0294000001</v>
      </c>
      <c r="D40" s="53">
        <v>1719799.9100000001</v>
      </c>
      <c r="E40" s="53">
        <v>662451.66999999993</v>
      </c>
      <c r="F40" s="53">
        <v>1920797.82</v>
      </c>
      <c r="G40" s="53">
        <v>414995.62999999995</v>
      </c>
      <c r="H40" s="53">
        <v>187957.15999999997</v>
      </c>
      <c r="I40" s="53">
        <v>946673.92999999993</v>
      </c>
      <c r="J40" s="53">
        <v>761531</v>
      </c>
      <c r="K40" s="53">
        <v>610645.82999999996</v>
      </c>
      <c r="L40" s="53">
        <v>1680185.003</v>
      </c>
      <c r="M40" s="53">
        <v>3210034.57</v>
      </c>
      <c r="N40" s="53">
        <v>2984695.33</v>
      </c>
      <c r="O40" s="54">
        <v>16976734.882399999</v>
      </c>
      <c r="P40" s="48">
        <v>1.173899770877799</v>
      </c>
    </row>
    <row r="41" spans="1:16" ht="30" customHeight="1" thickBot="1" x14ac:dyDescent="0.3">
      <c r="A41" s="104" t="s">
        <v>132</v>
      </c>
      <c r="B41" s="105" t="s">
        <v>16</v>
      </c>
      <c r="C41" s="106">
        <v>-380362.5</v>
      </c>
      <c r="D41" s="106">
        <v>-63475</v>
      </c>
      <c r="E41" s="106">
        <v>-146839.58000000002</v>
      </c>
      <c r="F41" s="106">
        <v>-337459.25000000006</v>
      </c>
      <c r="G41" s="106">
        <v>-87714</v>
      </c>
      <c r="H41" s="106">
        <v>-304469.90000000002</v>
      </c>
      <c r="I41" s="106">
        <v>-164167.68999999997</v>
      </c>
      <c r="J41" s="106">
        <v>-323837.09000000003</v>
      </c>
      <c r="K41" s="106">
        <v>-320783.33999999997</v>
      </c>
      <c r="L41" s="106">
        <v>-87724.497000000003</v>
      </c>
      <c r="M41" s="106">
        <v>-22433.34</v>
      </c>
      <c r="N41" s="106">
        <v>-291.67</v>
      </c>
      <c r="O41" s="107">
        <v>-2239557.8569999998</v>
      </c>
      <c r="P41" s="108">
        <v>9.1752526688736271</v>
      </c>
    </row>
    <row r="42" spans="1:16" ht="30" customHeight="1" x14ac:dyDescent="0.25">
      <c r="A42" s="44" t="s">
        <v>40</v>
      </c>
      <c r="B42" s="45" t="s">
        <v>16</v>
      </c>
      <c r="C42" s="53">
        <v>3066493.7694000001</v>
      </c>
      <c r="D42" s="53">
        <v>2548573.6900000004</v>
      </c>
      <c r="E42" s="53">
        <v>1551498.69</v>
      </c>
      <c r="F42" s="53">
        <v>2835380.2</v>
      </c>
      <c r="G42" s="53">
        <v>854375.33999999985</v>
      </c>
      <c r="H42" s="53">
        <v>612978.31000000006</v>
      </c>
      <c r="I42" s="53">
        <v>1604782.38</v>
      </c>
      <c r="J42" s="53">
        <v>1258879.3</v>
      </c>
      <c r="K42" s="53">
        <v>937986.92999999993</v>
      </c>
      <c r="L42" s="53">
        <v>2059040.8729999999</v>
      </c>
      <c r="M42" s="53">
        <v>4029194.9</v>
      </c>
      <c r="N42" s="53">
        <v>4565514.5199999996</v>
      </c>
      <c r="O42" s="54">
        <v>25924698.902399998</v>
      </c>
      <c r="P42" s="109">
        <v>1.1712579182151788</v>
      </c>
    </row>
    <row r="43" spans="1:16" ht="30" customHeight="1" thickBot="1" x14ac:dyDescent="0.3">
      <c r="A43" s="104" t="s">
        <v>133</v>
      </c>
      <c r="B43" s="105" t="s">
        <v>16</v>
      </c>
      <c r="C43" s="106">
        <v>217862.91000000003</v>
      </c>
      <c r="D43" s="106">
        <v>365440.4</v>
      </c>
      <c r="E43" s="106">
        <v>373164.36</v>
      </c>
      <c r="F43" s="106">
        <v>-2106.2300000000396</v>
      </c>
      <c r="G43" s="106">
        <v>376011.49</v>
      </c>
      <c r="H43" s="106">
        <v>148069.64500000002</v>
      </c>
      <c r="I43" s="106">
        <v>69233.520000000019</v>
      </c>
      <c r="J43" s="106">
        <v>-47091.900000000023</v>
      </c>
      <c r="K43" s="106">
        <v>-88030.339999999938</v>
      </c>
      <c r="L43" s="106">
        <v>178766.92299999998</v>
      </c>
      <c r="M43" s="106">
        <v>211192.05</v>
      </c>
      <c r="N43" s="106">
        <v>232123.09</v>
      </c>
      <c r="O43" s="107">
        <v>2034635.9180000001</v>
      </c>
      <c r="P43" s="108">
        <v>0.44047659269687878</v>
      </c>
    </row>
    <row r="44" spans="1:16" x14ac:dyDescent="0.25">
      <c r="A44" s="58" t="s">
        <v>41</v>
      </c>
      <c r="B44" s="59"/>
      <c r="D44" s="60"/>
      <c r="P44" s="6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E925-E981-4C2B-9CA3-0136B583DC11}">
  <dimension ref="A1:U9"/>
  <sheetViews>
    <sheetView workbookViewId="0">
      <selection activeCell="W21" sqref="W21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7" customWidth="1"/>
    <col min="15" max="15" width="10.7109375" style="37" customWidth="1"/>
    <col min="16" max="16" width="9.7109375" style="37" customWidth="1"/>
  </cols>
  <sheetData>
    <row r="1" spans="1:21" ht="18.75" x14ac:dyDescent="0.3">
      <c r="A1" s="39" t="s">
        <v>136</v>
      </c>
    </row>
    <row r="2" spans="1:21" ht="15.75" x14ac:dyDescent="0.25">
      <c r="A2" s="40"/>
    </row>
    <row r="3" spans="1:21" ht="15.75" thickBot="1" x14ac:dyDescent="0.3">
      <c r="A3" s="41"/>
      <c r="B3" s="131"/>
      <c r="C3" s="43" t="s">
        <v>108</v>
      </c>
      <c r="D3" s="43" t="s">
        <v>109</v>
      </c>
      <c r="E3" s="43" t="s">
        <v>110</v>
      </c>
      <c r="F3" s="43" t="s">
        <v>111</v>
      </c>
      <c r="G3" s="43" t="s">
        <v>112</v>
      </c>
      <c r="H3" s="43" t="s">
        <v>113</v>
      </c>
      <c r="I3" s="43" t="s">
        <v>114</v>
      </c>
      <c r="J3" s="43" t="s">
        <v>115</v>
      </c>
      <c r="K3" s="43" t="s">
        <v>116</v>
      </c>
      <c r="L3" s="43" t="s">
        <v>117</v>
      </c>
      <c r="M3" s="43" t="s">
        <v>118</v>
      </c>
      <c r="N3" s="132" t="s">
        <v>119</v>
      </c>
      <c r="O3" s="140">
        <v>2025</v>
      </c>
      <c r="P3" s="43" t="s">
        <v>97</v>
      </c>
    </row>
    <row r="4" spans="1:21" ht="30" hidden="1" customHeight="1" x14ac:dyDescent="0.25">
      <c r="A4" s="174" t="s">
        <v>63</v>
      </c>
      <c r="B4" s="175" t="s">
        <v>35</v>
      </c>
      <c r="C4" s="176">
        <v>0</v>
      </c>
      <c r="D4" s="176">
        <v>0</v>
      </c>
      <c r="E4" s="176">
        <v>0</v>
      </c>
      <c r="F4" s="176">
        <v>0</v>
      </c>
      <c r="G4" s="176">
        <v>0</v>
      </c>
      <c r="H4" s="176">
        <v>0</v>
      </c>
      <c r="I4" s="176">
        <v>0</v>
      </c>
      <c r="J4" s="176">
        <v>0</v>
      </c>
      <c r="K4" s="176">
        <v>0</v>
      </c>
      <c r="L4" s="176">
        <v>0</v>
      </c>
      <c r="M4" s="176">
        <v>0</v>
      </c>
      <c r="N4" s="177">
        <v>0</v>
      </c>
      <c r="O4" s="178">
        <v>0</v>
      </c>
      <c r="P4" s="179" t="e">
        <v>#DIV/0!</v>
      </c>
      <c r="T4">
        <v>-18849</v>
      </c>
      <c r="U4" s="55">
        <f>O4-T4</f>
        <v>18849</v>
      </c>
    </row>
    <row r="5" spans="1:21" ht="30" customHeight="1" x14ac:dyDescent="0.25">
      <c r="A5" s="117" t="s">
        <v>64</v>
      </c>
      <c r="B5" s="45" t="s">
        <v>35</v>
      </c>
      <c r="C5" s="53">
        <v>33446.896233000007</v>
      </c>
      <c r="D5" s="53">
        <v>27730.120407999999</v>
      </c>
      <c r="E5" s="53">
        <v>31297.038866000003</v>
      </c>
      <c r="F5" s="53">
        <v>24965.576618999999</v>
      </c>
      <c r="G5" s="53">
        <v>24472.909271999997</v>
      </c>
      <c r="H5" s="53">
        <v>27797</v>
      </c>
      <c r="I5" s="53">
        <v>27528.61</v>
      </c>
      <c r="J5" s="53">
        <v>25026.397000000001</v>
      </c>
      <c r="K5" s="53">
        <v>25173.751</v>
      </c>
      <c r="L5" s="53">
        <v>26827.866000000002</v>
      </c>
      <c r="M5" s="53">
        <v>35894.093999999997</v>
      </c>
      <c r="N5" s="133">
        <v>35537.612000000001</v>
      </c>
      <c r="O5" s="134">
        <v>345697.87139799993</v>
      </c>
      <c r="P5" s="56">
        <v>1.0395680601547379</v>
      </c>
      <c r="U5" s="55"/>
    </row>
    <row r="6" spans="1:21" ht="30" customHeight="1" x14ac:dyDescent="0.25">
      <c r="A6" s="117" t="s">
        <v>65</v>
      </c>
      <c r="B6" s="45" t="s">
        <v>45</v>
      </c>
      <c r="C6" s="125">
        <v>198.77</v>
      </c>
      <c r="D6" s="125">
        <v>198.77</v>
      </c>
      <c r="E6" s="125">
        <v>198.77</v>
      </c>
      <c r="F6" s="125">
        <v>198.77</v>
      </c>
      <c r="G6" s="125">
        <v>198.77</v>
      </c>
      <c r="H6" s="125">
        <v>198.77</v>
      </c>
      <c r="I6" s="125">
        <v>198.77</v>
      </c>
      <c r="J6" s="125">
        <v>198.77</v>
      </c>
      <c r="K6" s="125">
        <v>198.77</v>
      </c>
      <c r="L6" s="125">
        <v>198.77</v>
      </c>
      <c r="M6" s="125">
        <v>198.77</v>
      </c>
      <c r="N6" s="135">
        <v>198.77</v>
      </c>
      <c r="O6" s="136">
        <v>198.77</v>
      </c>
      <c r="P6" s="56">
        <v>1.080496842639318</v>
      </c>
      <c r="U6" s="55"/>
    </row>
    <row r="7" spans="1:21" ht="30" customHeight="1" thickBot="1" x14ac:dyDescent="0.3">
      <c r="A7" s="127" t="s">
        <v>66</v>
      </c>
      <c r="B7" s="105" t="s">
        <v>16</v>
      </c>
      <c r="C7" s="106">
        <v>6559211.2300000004</v>
      </c>
      <c r="D7" s="106">
        <v>5583648.0700000003</v>
      </c>
      <c r="E7" s="106">
        <v>5885778.4700000007</v>
      </c>
      <c r="F7" s="106">
        <v>5633340.5700000003</v>
      </c>
      <c r="G7" s="106">
        <v>6287492.6400000006</v>
      </c>
      <c r="H7" s="106">
        <v>5525209.6900000004</v>
      </c>
      <c r="I7" s="106">
        <v>5101233.28</v>
      </c>
      <c r="J7" s="106">
        <v>6248334.9500000002</v>
      </c>
      <c r="K7" s="106">
        <v>5343335.1400000006</v>
      </c>
      <c r="L7" s="106">
        <v>5743061.6100000003</v>
      </c>
      <c r="M7" s="106">
        <v>5416880.04</v>
      </c>
      <c r="N7" s="137">
        <v>5694561.7300000004</v>
      </c>
      <c r="O7" s="138">
        <v>69022087.420000002</v>
      </c>
      <c r="P7" s="141">
        <v>1.1322635609713834</v>
      </c>
      <c r="U7" s="55"/>
    </row>
    <row r="8" spans="1:21" ht="30" customHeight="1" thickBot="1" x14ac:dyDescent="0.3">
      <c r="A8" s="127" t="s">
        <v>99</v>
      </c>
      <c r="B8" s="105" t="s">
        <v>16</v>
      </c>
      <c r="C8" s="106">
        <v>2607421.5316718039</v>
      </c>
      <c r="D8" s="106">
        <v>1027268.8053860008</v>
      </c>
      <c r="E8" s="106">
        <v>696351.83560320199</v>
      </c>
      <c r="F8" s="106">
        <v>1057328.2891471006</v>
      </c>
      <c r="G8" s="106">
        <v>-101494.78587179958</v>
      </c>
      <c r="H8" s="106">
        <v>141901.079732101</v>
      </c>
      <c r="I8" s="106">
        <v>1185762.5014142024</v>
      </c>
      <c r="J8" s="106">
        <v>765527.50863999978</v>
      </c>
      <c r="K8" s="106">
        <v>740491.2026261983</v>
      </c>
      <c r="L8" s="106">
        <v>1717870.0313900041</v>
      </c>
      <c r="M8" s="106">
        <v>2535168.1058721007</v>
      </c>
      <c r="N8" s="137">
        <v>3158198.5542623987</v>
      </c>
      <c r="O8" s="138">
        <v>15531794.65987331</v>
      </c>
      <c r="P8" s="141">
        <v>1.2347340504413293</v>
      </c>
      <c r="U8" s="55"/>
    </row>
    <row r="9" spans="1:21" x14ac:dyDescent="0.25">
      <c r="A9" s="58" t="s">
        <v>67</v>
      </c>
      <c r="B9" s="59"/>
      <c r="D9" s="6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Reg kapacitet</vt:lpstr>
      <vt:lpstr>FCR</vt:lpstr>
      <vt:lpstr>aFRR_Nevršno</vt:lpstr>
      <vt:lpstr>aFRR_Vrsno</vt:lpstr>
      <vt:lpstr>mFRR_Nagore</vt:lpstr>
      <vt:lpstr>mFRR_Nadolje</vt:lpstr>
      <vt:lpstr>AnalizaOdstupanje</vt:lpstr>
      <vt:lpstr>BalTrziste</vt:lpstr>
      <vt:lpstr>Gubici</vt:lpstr>
      <vt:lpstr>XB_Balancing</vt:lpstr>
      <vt:lpstr>Saldo</vt:lpstr>
      <vt:lpstr>BalTrziste_TOTAL</vt:lpstr>
      <vt:lpstr>BalTrziste_TOTAL!Print_Area</vt:lpstr>
      <vt:lpstr>'Reg kapacitet'!Print_Area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Zerina Bajrić</cp:lastModifiedBy>
  <dcterms:created xsi:type="dcterms:W3CDTF">2026-01-23T08:05:03Z</dcterms:created>
  <dcterms:modified xsi:type="dcterms:W3CDTF">2026-02-03T12:59:30Z</dcterms:modified>
</cp:coreProperties>
</file>