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.erovic\Desktop\"/>
    </mc:Choice>
  </mc:AlternateContent>
  <bookViews>
    <workbookView xWindow="0" yWindow="0" windowWidth="20730" windowHeight="11760"/>
  </bookViews>
  <sheets>
    <sheet name="BalMarket_TOTAL" sheetId="1" r:id="rId1"/>
    <sheet name="Reg capacity" sheetId="2" r:id="rId2"/>
    <sheet name="SR_off peak load" sheetId="4" r:id="rId3"/>
    <sheet name="SR_peak load" sheetId="5" r:id="rId4"/>
    <sheet name="TR_UP" sheetId="6" r:id="rId5"/>
    <sheet name="TR_DOWN" sheetId="7" r:id="rId6"/>
    <sheet name="XB_Balancing" sheetId="10" r:id="rId7"/>
    <sheet name="BalMarket" sheetId="8" r:id="rId8"/>
    <sheet name="Lossescompens" sheetId="9" r:id="rId9"/>
    <sheet name="Deviations" sheetId="3" r:id="rId10"/>
  </sheets>
  <definedNames>
    <definedName name="_xlnm.Print_Area" localSheetId="0">BalMarket_TOTAL!$A$1:$E$27</definedName>
    <definedName name="_xlnm.Print_Area" localSheetId="1">'Reg capacity'!$A$1:$F$26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D10" i="2"/>
  <c r="F9" i="2"/>
  <c r="D8" i="2"/>
  <c r="C27" i="1"/>
  <c r="B27" i="1"/>
  <c r="D27" i="1" s="1"/>
  <c r="C26" i="1"/>
  <c r="B26" i="1"/>
  <c r="C25" i="1"/>
  <c r="B25" i="1"/>
  <c r="D25" i="1" s="1"/>
  <c r="C24" i="1"/>
  <c r="D19" i="1"/>
  <c r="B19" i="1"/>
  <c r="D18" i="1"/>
  <c r="B18" i="1"/>
  <c r="C12" i="1"/>
  <c r="B8" i="1"/>
  <c r="D8" i="1" s="1"/>
  <c r="C11" i="1"/>
  <c r="D26" i="1" l="1"/>
  <c r="E9" i="2"/>
  <c r="C8" i="2"/>
  <c r="C10" i="2"/>
  <c r="C12" i="2"/>
  <c r="D12" i="2"/>
  <c r="C9" i="2"/>
  <c r="D9" i="2"/>
  <c r="D15" i="2"/>
  <c r="E8" i="2"/>
  <c r="E10" i="2"/>
  <c r="E12" i="2"/>
  <c r="E24" i="2"/>
  <c r="E23" i="2"/>
  <c r="F22" i="2"/>
  <c r="E21" i="2" l="1"/>
  <c r="E20" i="2"/>
  <c r="C20" i="2"/>
  <c r="D21" i="2"/>
  <c r="D14" i="2"/>
  <c r="D13" i="2"/>
  <c r="E13" i="2"/>
  <c r="E14" i="2"/>
  <c r="C19" i="1"/>
  <c r="B9" i="1"/>
  <c r="D9" i="1" s="1"/>
  <c r="D22" i="2"/>
  <c r="C22" i="2"/>
  <c r="F21" i="2"/>
  <c r="F15" i="2"/>
  <c r="C15" i="2"/>
  <c r="E11" i="2"/>
  <c r="C11" i="2"/>
  <c r="F8" i="2"/>
  <c r="E19" i="1"/>
  <c r="B7" i="1"/>
  <c r="C18" i="1"/>
  <c r="B24" i="1"/>
  <c r="D24" i="1" s="1"/>
  <c r="F12" i="2"/>
  <c r="B10" i="1"/>
  <c r="F20" i="2"/>
  <c r="E18" i="1"/>
  <c r="E15" i="2"/>
  <c r="D11" i="2"/>
  <c r="E16" i="2" l="1"/>
  <c r="D10" i="1"/>
  <c r="B12" i="1"/>
  <c r="D12" i="1" s="1"/>
  <c r="D20" i="2"/>
  <c r="F11" i="2"/>
  <c r="B11" i="1"/>
  <c r="D11" i="1" s="1"/>
  <c r="D7" i="1"/>
  <c r="C21" i="2"/>
  <c r="F24" i="2"/>
  <c r="E22" i="2"/>
  <c r="F14" i="2"/>
  <c r="F13" i="2"/>
  <c r="C14" i="2"/>
  <c r="C13" i="2"/>
  <c r="C16" i="2" l="1"/>
  <c r="F17" i="2"/>
  <c r="E17" i="2"/>
  <c r="F16" i="2"/>
  <c r="C17" i="2"/>
  <c r="D16" i="2"/>
  <c r="D17" i="2"/>
</calcChain>
</file>

<file path=xl/comments1.xml><?xml version="1.0" encoding="utf-8"?>
<comments xmlns="http://schemas.openxmlformats.org/spreadsheetml/2006/main">
  <authors>
    <author>Author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Dodat je penal od dvije sedmice za EPHZHB zbog nepoštivanja naloga za TR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drugačija formula zbog negativne cijene</t>
        </r>
      </text>
    </comment>
  </commentList>
</comments>
</file>

<file path=xl/sharedStrings.xml><?xml version="1.0" encoding="utf-8"?>
<sst xmlns="http://schemas.openxmlformats.org/spreadsheetml/2006/main" count="497" uniqueCount="162">
  <si>
    <t>MWh</t>
  </si>
  <si>
    <t>KM</t>
  </si>
  <si>
    <t>KM/MWh</t>
  </si>
  <si>
    <t>Max./Min.</t>
  </si>
  <si>
    <t>MWh/h</t>
  </si>
  <si>
    <t>(00 - 06 sati)</t>
  </si>
  <si>
    <t>(06 - 24 sati)</t>
  </si>
  <si>
    <t>MW</t>
  </si>
  <si>
    <t>KM/    MW/h</t>
  </si>
  <si>
    <t>%</t>
  </si>
  <si>
    <t>EP BiH</t>
  </si>
  <si>
    <t>ERS</t>
  </si>
  <si>
    <t>EP HZHB</t>
  </si>
  <si>
    <t>EAL</t>
  </si>
  <si>
    <t>EFT Stanari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</si>
  <si>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</si>
  <si>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</si>
  <si>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</si>
  <si>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</si>
  <si>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</si>
  <si>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</si>
  <si>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</si>
  <si>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</si>
  <si>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</si>
  <si>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</si>
  <si>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</si>
  <si>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</si>
  <si>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</si>
  <si>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Uzima se u obzir prekogranična razmjena sa drugim TSO za potrebe BiH</t>
  </si>
  <si>
    <t>Nadole - prosječna cijena</t>
  </si>
  <si>
    <t>KM /MWh</t>
  </si>
  <si>
    <t>BA --&gt; SI</t>
  </si>
  <si>
    <t>SI --&gt; BA</t>
  </si>
  <si>
    <t>BA --&gt; HR</t>
  </si>
  <si>
    <t>HR --&gt; BA</t>
  </si>
  <si>
    <t>BA --&gt; RS</t>
  </si>
  <si>
    <t>RS --&gt; BA</t>
  </si>
  <si>
    <t>BA --&gt; ME</t>
  </si>
  <si>
    <t>ME --&gt; BA</t>
  </si>
  <si>
    <t>2018/17</t>
  </si>
  <si>
    <t xml:space="preserve">Report on balancing market operations in BiH for 2018 </t>
  </si>
  <si>
    <t xml:space="preserve">Engaged energy </t>
  </si>
  <si>
    <t xml:space="preserve">Energy cost </t>
  </si>
  <si>
    <t xml:space="preserve">Average price </t>
  </si>
  <si>
    <t xml:space="preserve">Secondary upward reg. </t>
  </si>
  <si>
    <t>Secondary downward reg.</t>
  </si>
  <si>
    <t>Tertiary upward reg.</t>
  </si>
  <si>
    <t>Tertiary downward reg.</t>
  </si>
  <si>
    <t>Total                  Upward</t>
  </si>
  <si>
    <t>Total                  Downward</t>
  </si>
  <si>
    <t xml:space="preserve">Cross-border balancing energy for the needs of CA BiH taken into  account </t>
  </si>
  <si>
    <t>Imbalance</t>
  </si>
  <si>
    <t xml:space="preserve">Average </t>
  </si>
  <si>
    <t>price</t>
  </si>
  <si>
    <t>Price</t>
  </si>
  <si>
    <t>Max. Hourly</t>
  </si>
  <si>
    <t>Monthly</t>
  </si>
  <si>
    <t>Shortage</t>
  </si>
  <si>
    <t>Surplus</t>
  </si>
  <si>
    <t xml:space="preserve">Engaged cross-border balancing energy </t>
  </si>
  <si>
    <t>For the needs of CA BiH Import (Upward)</t>
  </si>
  <si>
    <t>For the needs of CA BiH Export (Downward)</t>
  </si>
  <si>
    <t>For other TSO    Import (Downward)</t>
  </si>
  <si>
    <t xml:space="preserve">Table 1: Ancillary services  - overview for 2018 </t>
  </si>
  <si>
    <t xml:space="preserve">Reserve capacity and capacity cost </t>
  </si>
  <si>
    <t>Sec. reg.</t>
  </si>
  <si>
    <t xml:space="preserve">Off-peak load </t>
  </si>
  <si>
    <t xml:space="preserve">Peak load </t>
  </si>
  <si>
    <t>Tert. reg.</t>
  </si>
  <si>
    <t>Upward</t>
  </si>
  <si>
    <t>Downward</t>
  </si>
  <si>
    <t xml:space="preserve">Required capacity </t>
  </si>
  <si>
    <t xml:space="preserve">Contracted capacity </t>
  </si>
  <si>
    <t xml:space="preserve">Capacity contracted at the market </t>
  </si>
  <si>
    <t xml:space="preserve">Price of contracted capacity </t>
  </si>
  <si>
    <t xml:space="preserve">Contracted cost </t>
  </si>
  <si>
    <t xml:space="preserve">Delivered capacity </t>
  </si>
  <si>
    <t xml:space="preserve">Capacity cost </t>
  </si>
  <si>
    <t xml:space="preserve">Unprovided capacity </t>
  </si>
  <si>
    <t xml:space="preserve">Penalty for unprovided capacity </t>
  </si>
  <si>
    <t xml:space="preserve">Share of PPU in delivered capacity </t>
  </si>
  <si>
    <t xml:space="preserve">Table shows average values of capacity reduced to 1 hour. </t>
  </si>
  <si>
    <t xml:space="preserve">Table 2: Report on ancillary services in BiH for 2018 </t>
  </si>
  <si>
    <t>Secondary control  - off-peak load (00.00 - 06.00 am)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</si>
  <si>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</si>
  <si>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</si>
  <si>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</si>
  <si>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</si>
  <si>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</si>
  <si>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</si>
  <si>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</si>
  <si>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</si>
  <si>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</si>
  <si>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</si>
  <si>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</si>
  <si>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</si>
  <si>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Delivered capacity  </t>
  </si>
  <si>
    <t xml:space="preserve">Undelivered capacity </t>
  </si>
  <si>
    <t xml:space="preserve">Penalty for  undelivered capacity </t>
  </si>
  <si>
    <t xml:space="preserve">Table shows average values of capacity and prices reduced to 1 hour. </t>
  </si>
  <si>
    <t xml:space="preserve">Table shows average values of capacity  reduced to 1 hour. </t>
  </si>
  <si>
    <t xml:space="preserve">Table 3: Report on ancillary services in BiH for 2018 </t>
  </si>
  <si>
    <t xml:space="preserve">Penalty for undelivered capacity </t>
  </si>
  <si>
    <t xml:space="preserve">Share of  PPU in delivered capacity </t>
  </si>
  <si>
    <t xml:space="preserve">Table 4: Report on ancillary services in BiH for 2018 </t>
  </si>
  <si>
    <t xml:space="preserve">Upward tertiary regulation </t>
  </si>
  <si>
    <t>Required capacity</t>
  </si>
  <si>
    <t>Contracted capacity</t>
  </si>
  <si>
    <t>Table shows average values of capacity and prices reduced to 1 hour.</t>
  </si>
  <si>
    <t xml:space="preserve">Table 5: Report on ancillary services in BiH for 2018 </t>
  </si>
  <si>
    <t xml:space="preserve">Downward tertiary regulation </t>
  </si>
  <si>
    <t>Capacity contracted at the market</t>
  </si>
  <si>
    <t xml:space="preserve">Table 9: Report on cross-border balancing energy exchange for 2018 </t>
  </si>
  <si>
    <t xml:space="preserve">Energy engaged in BiH for other TSOs needs </t>
  </si>
  <si>
    <t xml:space="preserve">XB Exchange  - Import </t>
  </si>
  <si>
    <t xml:space="preserve">Price Import Average </t>
  </si>
  <si>
    <t xml:space="preserve">Cost Import </t>
  </si>
  <si>
    <t xml:space="preserve">XB Exchange - Export </t>
  </si>
  <si>
    <t xml:space="preserve">Price Export Average </t>
  </si>
  <si>
    <t xml:space="preserve">Cost Export </t>
  </si>
  <si>
    <t>Engaged cross-border energy for the needs of BiH</t>
  </si>
  <si>
    <t>May</t>
  </si>
  <si>
    <t>Aug</t>
  </si>
  <si>
    <t>Oct</t>
  </si>
  <si>
    <t xml:space="preserve">XB Exchange - Import </t>
  </si>
  <si>
    <t xml:space="preserve">Price  Import Average </t>
  </si>
  <si>
    <t>Cost Import</t>
  </si>
  <si>
    <t xml:space="preserve">Table 7: Report on balancing market in BiH for 2018 </t>
  </si>
  <si>
    <t>Energy of sec. reg. Upward</t>
  </si>
  <si>
    <t xml:space="preserve">Energy of sec. reg. downward </t>
  </si>
  <si>
    <t xml:space="preserve">Energy of tert. reg. upward </t>
  </si>
  <si>
    <t xml:space="preserve">Energy of tert. reg. downward </t>
  </si>
  <si>
    <t xml:space="preserve">Balancing energy upward </t>
  </si>
  <si>
    <t xml:space="preserve">Balancing energy downward </t>
  </si>
  <si>
    <t xml:space="preserve">Balancing cost and realized average prices  </t>
  </si>
  <si>
    <t xml:space="preserve">Upward - cost </t>
  </si>
  <si>
    <t xml:space="preserve">Upward  - average price </t>
  </si>
  <si>
    <t>Downward - cost  (pos. price)</t>
  </si>
  <si>
    <t>Downward - cost (neg. price)</t>
  </si>
  <si>
    <t xml:space="preserve">Downward - average price </t>
  </si>
  <si>
    <t>Imbalance BiH</t>
  </si>
  <si>
    <t xml:space="preserve">Shortage - total </t>
  </si>
  <si>
    <t xml:space="preserve">Deficit  - max hourly </t>
  </si>
  <si>
    <t xml:space="preserve">Surplus  - total </t>
  </si>
  <si>
    <t xml:space="preserve">Surplus - max hourly </t>
  </si>
  <si>
    <t>Price deficit  -     average</t>
  </si>
  <si>
    <t xml:space="preserve">Price deficit  - maximum </t>
  </si>
  <si>
    <t xml:space="preserve">Price surplus  -       average </t>
  </si>
  <si>
    <t xml:space="preserve">Price surplus  -     minimum </t>
  </si>
  <si>
    <t xml:space="preserve">Table 8: Report on losses and compensations for 2018 </t>
  </si>
  <si>
    <t>Compensations</t>
  </si>
  <si>
    <t>Losses</t>
  </si>
  <si>
    <t>Reference price</t>
  </si>
  <si>
    <t>Cost</t>
  </si>
  <si>
    <t>Compensations: "-" direction - reception, "+" direction - delivering</t>
  </si>
  <si>
    <t xml:space="preserve">Table 6: Deviations of BiH in last 5 years </t>
  </si>
  <si>
    <t xml:space="preserve">Energy shortage </t>
  </si>
  <si>
    <t xml:space="preserve">Energy surplus </t>
  </si>
  <si>
    <t>Total</t>
  </si>
  <si>
    <t xml:space="preserve">Engaged balancing energy </t>
  </si>
  <si>
    <t>For other TSOs    Export (Upward)</t>
  </si>
  <si>
    <t>Secondary control - peak load  (06.00 am - 24.00)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</si>
</sst>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/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3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3" fontId="2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3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1" xfId="0" applyFont="1" applyBorder="1" applyAlignment="1">
      <alignment vertical="top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5" fillId="2" borderId="3" xfId="0" applyFont="1" applyFill="1" applyBorder="1"/>
    <xf numFmtId="0" fontId="2" fillId="2" borderId="0" xfId="0" applyFont="1" applyFill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4" fillId="0" borderId="6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11" fillId="0" borderId="8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10" fontId="2" fillId="0" borderId="3" xfId="1" applyNumberFormat="1" applyFont="1" applyBorder="1" applyAlignment="1">
      <alignment horizontal="center"/>
    </xf>
    <xf numFmtId="0" fontId="2" fillId="0" borderId="0" xfId="0" applyFont="1" applyAlignment="1"/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2" fillId="0" borderId="1" xfId="0" applyFont="1" applyBorder="1" applyAlignment="1"/>
    <xf numFmtId="0" fontId="11" fillId="0" borderId="1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/>
    <xf numFmtId="0" fontId="11" fillId="0" borderId="2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12" fillId="0" borderId="5" xfId="0" applyFont="1" applyBorder="1"/>
    <xf numFmtId="0" fontId="13" fillId="0" borderId="2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Fill="1"/>
    <xf numFmtId="0" fontId="0" fillId="0" borderId="5" xfId="0" applyBorder="1"/>
    <xf numFmtId="0" fontId="18" fillId="0" borderId="12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3" xfId="0" applyFont="1" applyBorder="1" applyAlignment="1">
      <alignment wrapText="1"/>
    </xf>
    <xf numFmtId="0" fontId="20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10" fontId="0" fillId="0" borderId="13" xfId="1" applyNumberFormat="1" applyFont="1" applyBorder="1" applyAlignment="1">
      <alignment horizontal="center"/>
    </xf>
    <xf numFmtId="9" fontId="0" fillId="0" borderId="0" xfId="1" applyFont="1"/>
    <xf numFmtId="2" fontId="0" fillId="0" borderId="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20" fillId="0" borderId="8" xfId="0" applyFont="1" applyFill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10" fontId="0" fillId="0" borderId="13" xfId="1" applyNumberFormat="1" applyFont="1" applyFill="1" applyBorder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8" fillId="0" borderId="5" xfId="0" applyFont="1" applyBorder="1"/>
    <xf numFmtId="0" fontId="0" fillId="0" borderId="14" xfId="0" applyBorder="1"/>
    <xf numFmtId="0" fontId="20" fillId="0" borderId="15" xfId="0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3" xfId="0" applyBorder="1"/>
    <xf numFmtId="9" fontId="0" fillId="0" borderId="3" xfId="1" applyNumberFormat="1" applyFont="1" applyBorder="1" applyAlignment="1">
      <alignment horizontal="center"/>
    </xf>
    <xf numFmtId="9" fontId="0" fillId="0" borderId="13" xfId="1" applyNumberFormat="1" applyFont="1" applyBorder="1" applyAlignment="1">
      <alignment horizontal="center"/>
    </xf>
    <xf numFmtId="0" fontId="0" fillId="0" borderId="1" xfId="0" applyBorder="1"/>
    <xf numFmtId="0" fontId="20" fillId="0" borderId="6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2" fontId="0" fillId="0" borderId="0" xfId="0" applyNumberFormat="1"/>
    <xf numFmtId="4" fontId="0" fillId="0" borderId="13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9" xfId="1" applyFont="1" applyBorder="1" applyAlignment="1">
      <alignment horizontal="center"/>
    </xf>
    <xf numFmtId="9" fontId="0" fillId="0" borderId="13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18" fillId="0" borderId="12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2" fillId="0" borderId="0" xfId="0" applyFont="1"/>
    <xf numFmtId="0" fontId="0" fillId="0" borderId="0" xfId="0" applyFill="1" applyAlignment="1">
      <alignment horizontal="center"/>
    </xf>
    <xf numFmtId="3" fontId="0" fillId="0" borderId="17" xfId="0" applyNumberFormat="1" applyFill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19" fillId="0" borderId="5" xfId="0" applyFont="1" applyBorder="1" applyAlignment="1">
      <alignment wrapText="1"/>
    </xf>
    <xf numFmtId="0" fontId="20" fillId="0" borderId="18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1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3" fontId="0" fillId="0" borderId="17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20" fillId="0" borderId="19" xfId="0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0" xfId="0" applyBorder="1"/>
    <xf numFmtId="0" fontId="0" fillId="3" borderId="4" xfId="0" applyFill="1" applyBorder="1" applyAlignment="1">
      <alignment wrapText="1"/>
    </xf>
    <xf numFmtId="0" fontId="20" fillId="3" borderId="19" xfId="0" applyFon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0" fontId="0" fillId="3" borderId="0" xfId="0" applyFill="1" applyBorder="1"/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7" fillId="0" borderId="0" xfId="0" applyFont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left" wrapText="1"/>
    </xf>
    <xf numFmtId="4" fontId="0" fillId="0" borderId="13" xfId="0" applyNumberFormat="1" applyFill="1" applyBorder="1" applyAlignment="1">
      <alignment horizontal="center"/>
    </xf>
    <xf numFmtId="0" fontId="0" fillId="0" borderId="5" xfId="0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18" xfId="0" applyBorder="1"/>
    <xf numFmtId="0" fontId="18" fillId="0" borderId="18" xfId="0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0" fillId="0" borderId="24" xfId="0" applyBorder="1" applyAlignment="1">
      <alignment wrapText="1"/>
    </xf>
    <xf numFmtId="0" fontId="20" fillId="0" borderId="25" xfId="0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9" fontId="0" fillId="0" borderId="24" xfId="1" applyFont="1" applyBorder="1" applyAlignment="1">
      <alignment horizontal="center"/>
    </xf>
    <xf numFmtId="0" fontId="20" fillId="0" borderId="8" xfId="0" applyFont="1" applyBorder="1" applyAlignment="1">
      <alignment horizontal="center" wrapText="1"/>
    </xf>
    <xf numFmtId="9" fontId="0" fillId="0" borderId="5" xfId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15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0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1" fillId="0" borderId="0" xfId="0" applyFont="1" applyBorder="1"/>
    <xf numFmtId="0" fontId="9" fillId="0" borderId="0" xfId="0" applyFont="1"/>
    <xf numFmtId="0" fontId="3" fillId="0" borderId="0" xfId="0" applyFont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733738</xdr:colOff>
      <xdr:row>0</xdr:row>
      <xdr:rowOff>884226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104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/>
  </sheetViews>
  <sheetFormatPr defaultRowHeight="15" x14ac:dyDescent="0.25"/>
  <cols>
    <col min="1" max="1" width="15.71093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199" t="s">
        <v>40</v>
      </c>
      <c r="B2" s="199"/>
      <c r="C2" s="199"/>
      <c r="D2" s="199"/>
      <c r="E2" s="199"/>
    </row>
    <row r="3" spans="1:5" ht="15.75" x14ac:dyDescent="0.25">
      <c r="A3" s="2"/>
    </row>
    <row r="4" spans="1:5" x14ac:dyDescent="0.25">
      <c r="A4" s="3" t="s">
        <v>159</v>
      </c>
      <c r="B4" s="4"/>
      <c r="C4" s="4"/>
      <c r="D4" s="4"/>
      <c r="E4" s="4"/>
    </row>
    <row r="5" spans="1:5" x14ac:dyDescent="0.25">
      <c r="A5" s="5"/>
      <c r="B5" s="6" t="s">
        <v>41</v>
      </c>
      <c r="C5" s="6" t="s">
        <v>42</v>
      </c>
      <c r="D5" s="6" t="s">
        <v>43</v>
      </c>
      <c r="E5" s="6"/>
    </row>
    <row r="6" spans="1:5" ht="15.75" thickBot="1" x14ac:dyDescent="0.3">
      <c r="A6" s="7"/>
      <c r="B6" s="8" t="s">
        <v>0</v>
      </c>
      <c r="C6" s="8" t="s">
        <v>1</v>
      </c>
      <c r="D6" s="8" t="s">
        <v>2</v>
      </c>
      <c r="E6" s="9"/>
    </row>
    <row r="7" spans="1:5" ht="30" customHeight="1" x14ac:dyDescent="0.25">
      <c r="A7" s="10" t="s">
        <v>44</v>
      </c>
      <c r="B7" s="11">
        <f>BalMarket!O5</f>
        <v>37209.322000000007</v>
      </c>
      <c r="C7" s="11">
        <v>3655147.6960000005</v>
      </c>
      <c r="D7" s="12">
        <f t="shared" ref="D7:D9" si="0">IF(B7=0,"",C7/B7)</f>
        <v>98.232042389807575</v>
      </c>
      <c r="E7" s="11"/>
    </row>
    <row r="8" spans="1:5" ht="30" customHeight="1" x14ac:dyDescent="0.25">
      <c r="A8" s="10" t="s">
        <v>45</v>
      </c>
      <c r="B8" s="11">
        <f>BalMarket!O6</f>
        <v>59508.673999999999</v>
      </c>
      <c r="C8" s="11">
        <v>3418777.6809999999</v>
      </c>
      <c r="D8" s="12">
        <f t="shared" si="0"/>
        <v>57.45007326158872</v>
      </c>
      <c r="E8" s="13"/>
    </row>
    <row r="9" spans="1:5" ht="30" customHeight="1" x14ac:dyDescent="0.25">
      <c r="A9" s="14" t="s">
        <v>46</v>
      </c>
      <c r="B9" s="11">
        <f>BalMarket!O7</f>
        <v>6647.8329999999996</v>
      </c>
      <c r="C9" s="15">
        <v>2224318.4847941003</v>
      </c>
      <c r="D9" s="16">
        <f t="shared" si="0"/>
        <v>334.59301471533661</v>
      </c>
      <c r="E9" s="17"/>
    </row>
    <row r="10" spans="1:5" ht="30" customHeight="1" thickBot="1" x14ac:dyDescent="0.3">
      <c r="A10" s="18" t="s">
        <v>47</v>
      </c>
      <c r="B10" s="19">
        <f>BalMarket!O8+XB_Balancing!O34</f>
        <v>1375.5830000000001</v>
      </c>
      <c r="C10" s="19">
        <v>-163386.337</v>
      </c>
      <c r="D10" s="20">
        <f>IF(B10=0,"",C10/B10)</f>
        <v>-118.77606585716747</v>
      </c>
      <c r="E10" s="21"/>
    </row>
    <row r="11" spans="1:5" ht="30" customHeight="1" x14ac:dyDescent="0.25">
      <c r="A11" s="10" t="s">
        <v>48</v>
      </c>
      <c r="B11" s="11">
        <f>B7+B9</f>
        <v>43857.155000000006</v>
      </c>
      <c r="C11" s="11">
        <f>C7+C9</f>
        <v>5879466.1807941012</v>
      </c>
      <c r="D11" s="12">
        <f t="shared" ref="D11:D12" si="1">C11/B11</f>
        <v>134.05945234692265</v>
      </c>
      <c r="E11" s="13"/>
    </row>
    <row r="12" spans="1:5" ht="30" customHeight="1" thickBot="1" x14ac:dyDescent="0.3">
      <c r="A12" s="18" t="s">
        <v>49</v>
      </c>
      <c r="B12" s="19">
        <f>B8+B10</f>
        <v>60884.256999999998</v>
      </c>
      <c r="C12" s="19">
        <f>C8+C10</f>
        <v>3255391.344</v>
      </c>
      <c r="D12" s="20">
        <f t="shared" si="1"/>
        <v>53.46852379261194</v>
      </c>
      <c r="E12" s="21"/>
    </row>
    <row r="13" spans="1:5" ht="24.95" customHeight="1" x14ac:dyDescent="0.25">
      <c r="A13" s="22" t="s">
        <v>50</v>
      </c>
      <c r="B13" s="23"/>
      <c r="C13" s="24"/>
      <c r="D13" s="23"/>
      <c r="E13" s="23"/>
    </row>
    <row r="14" spans="1:5" x14ac:dyDescent="0.25">
      <c r="A14" s="25" t="s">
        <v>51</v>
      </c>
      <c r="B14" s="26"/>
      <c r="C14" s="26"/>
      <c r="D14" s="26"/>
      <c r="E14" s="26"/>
    </row>
    <row r="15" spans="1:5" ht="15.75" x14ac:dyDescent="0.25">
      <c r="A15" s="27"/>
      <c r="B15" s="6" t="s">
        <v>51</v>
      </c>
      <c r="C15" s="6" t="s">
        <v>51</v>
      </c>
      <c r="D15" s="6" t="s">
        <v>52</v>
      </c>
      <c r="E15" s="6" t="s">
        <v>54</v>
      </c>
    </row>
    <row r="16" spans="1:5" ht="15.75" x14ac:dyDescent="0.25">
      <c r="A16" s="28"/>
      <c r="B16" s="29" t="s">
        <v>56</v>
      </c>
      <c r="C16" s="29" t="s">
        <v>55</v>
      </c>
      <c r="D16" s="29" t="s">
        <v>53</v>
      </c>
      <c r="E16" s="29" t="s">
        <v>3</v>
      </c>
    </row>
    <row r="17" spans="1:5" ht="15.75" thickBot="1" x14ac:dyDescent="0.3">
      <c r="A17" s="7"/>
      <c r="B17" s="8" t="s">
        <v>0</v>
      </c>
      <c r="C17" s="8" t="s">
        <v>4</v>
      </c>
      <c r="D17" s="8" t="s">
        <v>2</v>
      </c>
      <c r="E17" s="8" t="s">
        <v>2</v>
      </c>
    </row>
    <row r="18" spans="1:5" ht="30" customHeight="1" x14ac:dyDescent="0.25">
      <c r="A18" s="30" t="s">
        <v>57</v>
      </c>
      <c r="B18" s="11">
        <f>BalMarket!O24</f>
        <v>45061.891999999993</v>
      </c>
      <c r="C18" s="11">
        <f>BalMarket!O25</f>
        <v>189.69899999999996</v>
      </c>
      <c r="D18" s="12">
        <f>BalMarket!O28</f>
        <v>111.27327111565286</v>
      </c>
      <c r="E18" s="12">
        <f>BalMarket!O29</f>
        <v>414.7</v>
      </c>
    </row>
    <row r="19" spans="1:5" ht="30" customHeight="1" thickBot="1" x14ac:dyDescent="0.3">
      <c r="A19" s="31" t="s">
        <v>58</v>
      </c>
      <c r="B19" s="19">
        <f>BalMarket!O26</f>
        <v>39814.040999999997</v>
      </c>
      <c r="C19" s="19">
        <f>BalMarket!O27</f>
        <v>199.49900000000002</v>
      </c>
      <c r="D19" s="20">
        <f>BalMarket!O30</f>
        <v>41.398510482643488</v>
      </c>
      <c r="E19" s="20">
        <f>BalMarket!O31</f>
        <v>-500</v>
      </c>
    </row>
    <row r="21" spans="1:5" x14ac:dyDescent="0.25">
      <c r="A21" s="3" t="s">
        <v>59</v>
      </c>
      <c r="B21" s="4"/>
      <c r="C21" s="4"/>
      <c r="D21" s="4"/>
      <c r="E21" s="4"/>
    </row>
    <row r="22" spans="1:5" x14ac:dyDescent="0.25">
      <c r="A22" s="5"/>
      <c r="B22" s="6" t="s">
        <v>41</v>
      </c>
      <c r="C22" s="6" t="s">
        <v>42</v>
      </c>
      <c r="D22" s="6" t="s">
        <v>43</v>
      </c>
      <c r="E22" s="6"/>
    </row>
    <row r="23" spans="1:5" ht="15.75" thickBot="1" x14ac:dyDescent="0.3">
      <c r="A23" s="7"/>
      <c r="B23" s="8" t="s">
        <v>0</v>
      </c>
      <c r="C23" s="8" t="s">
        <v>1</v>
      </c>
      <c r="D23" s="8" t="s">
        <v>2</v>
      </c>
      <c r="E23" s="9"/>
    </row>
    <row r="24" spans="1:5" ht="30" customHeight="1" x14ac:dyDescent="0.25">
      <c r="A24" s="10" t="s">
        <v>60</v>
      </c>
      <c r="B24" s="11">
        <f>XB_Balancing!O31</f>
        <v>1011</v>
      </c>
      <c r="C24" s="11">
        <f>XB_Balancing!O33</f>
        <v>206908.95727210003</v>
      </c>
      <c r="D24" s="12">
        <f t="shared" ref="D24:D25" si="2">IF(B24=0,"",C24/B24)</f>
        <v>204.65772232650843</v>
      </c>
      <c r="E24" s="11"/>
    </row>
    <row r="25" spans="1:5" ht="30" customHeight="1" x14ac:dyDescent="0.25">
      <c r="A25" s="10" t="s">
        <v>61</v>
      </c>
      <c r="B25" s="11">
        <f>XB_Balancing!O34</f>
        <v>0</v>
      </c>
      <c r="C25" s="11">
        <f>XB_Balancing!O36</f>
        <v>0</v>
      </c>
      <c r="D25" s="12" t="str">
        <f t="shared" si="2"/>
        <v/>
      </c>
      <c r="E25" s="13"/>
    </row>
    <row r="26" spans="1:5" ht="30" customHeight="1" x14ac:dyDescent="0.25">
      <c r="A26" s="14" t="s">
        <v>160</v>
      </c>
      <c r="B26" s="11">
        <f>XB_Balancing!O16</f>
        <v>3306</v>
      </c>
      <c r="C26" s="15">
        <f>XB_Balancing!O18</f>
        <v>639790.09747799998</v>
      </c>
      <c r="D26" s="16">
        <f>IF(B26=0,"",C26/B26)</f>
        <v>193.5239254319419</v>
      </c>
      <c r="E26" s="17"/>
    </row>
    <row r="27" spans="1:5" ht="30" customHeight="1" thickBot="1" x14ac:dyDescent="0.3">
      <c r="A27" s="18" t="s">
        <v>62</v>
      </c>
      <c r="B27" s="19">
        <f>XB_Balancing!O13</f>
        <v>0</v>
      </c>
      <c r="C27" s="19">
        <f>XB_Balancing!O15</f>
        <v>0</v>
      </c>
      <c r="D27" s="20" t="str">
        <f>IF(B27=0,"",C27/B27)</f>
        <v/>
      </c>
      <c r="E27" s="21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D15" sqref="D15"/>
    </sheetView>
  </sheetViews>
  <sheetFormatPr defaultRowHeight="15" x14ac:dyDescent="0.25"/>
  <cols>
    <col min="1" max="1" width="11.5703125" customWidth="1"/>
    <col min="2" max="2" width="7.7109375" customWidth="1"/>
    <col min="3" max="12" width="11.7109375" customWidth="1"/>
  </cols>
  <sheetData>
    <row r="1" spans="1:12" ht="18.75" x14ac:dyDescent="0.3">
      <c r="A1" s="73" t="s">
        <v>155</v>
      </c>
      <c r="B1" s="73"/>
      <c r="C1" s="73"/>
      <c r="D1" s="73"/>
    </row>
    <row r="2" spans="1:12" ht="16.5" thickBot="1" x14ac:dyDescent="0.3">
      <c r="A2" s="62" t="s">
        <v>140</v>
      </c>
      <c r="B2" s="62"/>
      <c r="C2" s="200" t="s">
        <v>156</v>
      </c>
      <c r="D2" s="201"/>
      <c r="E2" s="201"/>
      <c r="F2" s="201"/>
      <c r="G2" s="201"/>
      <c r="H2" s="200" t="s">
        <v>157</v>
      </c>
      <c r="I2" s="201"/>
      <c r="J2" s="201"/>
      <c r="K2" s="201"/>
      <c r="L2" s="201"/>
    </row>
    <row r="3" spans="1:12" ht="16.5" thickBot="1" x14ac:dyDescent="0.3">
      <c r="A3" s="63"/>
      <c r="B3" s="63"/>
      <c r="C3" s="64">
        <v>2014</v>
      </c>
      <c r="D3" s="65">
        <v>2015</v>
      </c>
      <c r="E3" s="65">
        <v>2016</v>
      </c>
      <c r="F3" s="65">
        <v>2017</v>
      </c>
      <c r="G3" s="65">
        <v>2018</v>
      </c>
      <c r="H3" s="64">
        <v>2014</v>
      </c>
      <c r="I3" s="65">
        <v>2015</v>
      </c>
      <c r="J3" s="65">
        <v>2016</v>
      </c>
      <c r="K3" s="65">
        <v>2017</v>
      </c>
      <c r="L3" s="65">
        <v>2018</v>
      </c>
    </row>
    <row r="4" spans="1:12" ht="15.75" x14ac:dyDescent="0.25">
      <c r="A4" s="66" t="s">
        <v>158</v>
      </c>
      <c r="B4" s="67" t="s">
        <v>0</v>
      </c>
      <c r="C4" s="68">
        <v>-87222</v>
      </c>
      <c r="D4" s="69">
        <v>-110950</v>
      </c>
      <c r="E4" s="69">
        <v>-28159</v>
      </c>
      <c r="F4" s="69">
        <v>-31199.606</v>
      </c>
      <c r="G4" s="69">
        <v>-45061.891999999898</v>
      </c>
      <c r="H4" s="68">
        <v>160838.80600000001</v>
      </c>
      <c r="I4" s="69">
        <v>166862.633</v>
      </c>
      <c r="J4" s="69">
        <v>80310.448999999993</v>
      </c>
      <c r="K4" s="69">
        <v>56105.484999999986</v>
      </c>
      <c r="L4" s="69">
        <v>39814.040999999997</v>
      </c>
    </row>
    <row r="5" spans="1:12" ht="16.5" thickBot="1" x14ac:dyDescent="0.3">
      <c r="A5" s="63" t="s">
        <v>55</v>
      </c>
      <c r="B5" s="70" t="s">
        <v>7</v>
      </c>
      <c r="C5" s="71">
        <v>-225</v>
      </c>
      <c r="D5" s="72">
        <v>-188</v>
      </c>
      <c r="E5" s="72">
        <v>-313</v>
      </c>
      <c r="F5" s="72">
        <v>-178.553</v>
      </c>
      <c r="G5" s="72">
        <v>-189.69900000000001</v>
      </c>
      <c r="H5" s="71">
        <v>205.845</v>
      </c>
      <c r="I5" s="72">
        <v>233.15</v>
      </c>
      <c r="J5" s="72">
        <v>238.69799999999998</v>
      </c>
      <c r="K5" s="72">
        <v>156.68200000000002</v>
      </c>
      <c r="L5" s="72">
        <v>199.49900000000002</v>
      </c>
    </row>
  </sheetData>
  <mergeCells count="2">
    <mergeCell ref="C2:G2"/>
    <mergeCell ref="H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Normal="100" workbookViewId="0">
      <selection activeCell="E14" sqref="E14"/>
    </sheetView>
  </sheetViews>
  <sheetFormatPr defaultRowHeight="15" x14ac:dyDescent="0.25"/>
  <cols>
    <col min="1" max="1" width="25.7109375" customWidth="1"/>
    <col min="2" max="2" width="7.7109375" customWidth="1"/>
    <col min="3" max="6" width="13.85546875" customWidth="1"/>
    <col min="7" max="8" width="12.28515625" customWidth="1"/>
  </cols>
  <sheetData>
    <row r="1" spans="1:6" s="1" customFormat="1" ht="74.25" customHeight="1" x14ac:dyDescent="0.25"/>
    <row r="2" spans="1:6" ht="18.75" x14ac:dyDescent="0.3">
      <c r="A2" s="73" t="s">
        <v>63</v>
      </c>
      <c r="B2" s="73"/>
      <c r="C2" s="73"/>
      <c r="D2" s="73"/>
      <c r="E2" s="73"/>
      <c r="F2" s="73"/>
    </row>
    <row r="3" spans="1:6" ht="7.5" customHeight="1" x14ac:dyDescent="0.25">
      <c r="A3" s="2"/>
      <c r="B3" s="1"/>
      <c r="C3" s="1"/>
      <c r="D3" s="1"/>
      <c r="E3" s="1"/>
      <c r="F3" s="1"/>
    </row>
    <row r="4" spans="1:6" x14ac:dyDescent="0.25">
      <c r="A4" s="3" t="s">
        <v>64</v>
      </c>
      <c r="B4" s="3"/>
      <c r="C4" s="3"/>
      <c r="D4" s="3"/>
      <c r="E4" s="3"/>
      <c r="F4" s="3"/>
    </row>
    <row r="5" spans="1:6" ht="15.75" x14ac:dyDescent="0.25">
      <c r="A5" s="27"/>
      <c r="B5" s="32"/>
      <c r="C5" s="33" t="s">
        <v>65</v>
      </c>
      <c r="D5" s="33" t="s">
        <v>65</v>
      </c>
      <c r="E5" s="33" t="s">
        <v>68</v>
      </c>
      <c r="F5" s="33" t="s">
        <v>68</v>
      </c>
    </row>
    <row r="6" spans="1:6" ht="16.5" thickBot="1" x14ac:dyDescent="0.3">
      <c r="A6" s="34"/>
      <c r="B6" s="35"/>
      <c r="C6" s="36" t="s">
        <v>66</v>
      </c>
      <c r="D6" s="36" t="s">
        <v>67</v>
      </c>
      <c r="E6" s="36" t="s">
        <v>69</v>
      </c>
      <c r="F6" s="36" t="s">
        <v>70</v>
      </c>
    </row>
    <row r="7" spans="1:6" ht="16.5" hidden="1" thickBot="1" x14ac:dyDescent="0.3">
      <c r="A7" s="34"/>
      <c r="B7" s="35"/>
      <c r="C7" s="37" t="s">
        <v>5</v>
      </c>
      <c r="D7" s="37" t="s">
        <v>6</v>
      </c>
      <c r="E7" s="38"/>
      <c r="F7" s="38"/>
    </row>
    <row r="8" spans="1:6" ht="27.95" customHeight="1" x14ac:dyDescent="0.25">
      <c r="A8" s="39" t="s">
        <v>71</v>
      </c>
      <c r="B8" s="40" t="s">
        <v>7</v>
      </c>
      <c r="C8" s="41">
        <f>'SR_off peak load'!O5</f>
        <v>32.577625570776256</v>
      </c>
      <c r="D8" s="41">
        <f>'SR_peak load'!O5</f>
        <v>50.498630136986307</v>
      </c>
      <c r="E8" s="41">
        <f>TR_UP!O5</f>
        <v>195.99999999999997</v>
      </c>
      <c r="F8" s="41">
        <f>TR_DOWN!O5</f>
        <v>68</v>
      </c>
    </row>
    <row r="9" spans="1:6" ht="27.95" customHeight="1" x14ac:dyDescent="0.25">
      <c r="A9" s="39" t="s">
        <v>72</v>
      </c>
      <c r="B9" s="40" t="s">
        <v>7</v>
      </c>
      <c r="C9" s="41">
        <f>'SR_off peak load'!O6</f>
        <v>32.577625570776256</v>
      </c>
      <c r="D9" s="41">
        <f>'SR_peak load'!O6</f>
        <v>50.498630136986307</v>
      </c>
      <c r="E9" s="41">
        <f>TR_UP!O6</f>
        <v>195.99999999999997</v>
      </c>
      <c r="F9" s="41">
        <f>TR_DOWN!O6</f>
        <v>68</v>
      </c>
    </row>
    <row r="10" spans="1:6" ht="27.95" customHeight="1" x14ac:dyDescent="0.25">
      <c r="A10" s="39" t="s">
        <v>73</v>
      </c>
      <c r="B10" s="40" t="s">
        <v>7</v>
      </c>
      <c r="C10" s="41">
        <f>'SR_off peak load'!O7</f>
        <v>25.004109589041093</v>
      </c>
      <c r="D10" s="41">
        <f>'SR_peak load'!O7</f>
        <v>50.498630136986307</v>
      </c>
      <c r="E10" s="41">
        <f>TR_UP!O7</f>
        <v>195.99999999999997</v>
      </c>
      <c r="F10" s="41">
        <f>TR_DOWN!O7</f>
        <v>68</v>
      </c>
    </row>
    <row r="11" spans="1:6" ht="27.95" customHeight="1" x14ac:dyDescent="0.25">
      <c r="A11" s="39" t="s">
        <v>74</v>
      </c>
      <c r="B11" s="42" t="s">
        <v>8</v>
      </c>
      <c r="C11" s="41">
        <f>'SR_off peak load'!O8</f>
        <v>42.989259793958929</v>
      </c>
      <c r="D11" s="41">
        <f>'SR_peak load'!O8</f>
        <v>41.608877869821598</v>
      </c>
      <c r="E11" s="41">
        <f>TR_UP!O8</f>
        <v>3.9859805819588119</v>
      </c>
      <c r="F11" s="41">
        <f>TR_DOWN!O8</f>
        <v>0.50470588235294123</v>
      </c>
    </row>
    <row r="12" spans="1:6" ht="27.95" customHeight="1" x14ac:dyDescent="0.25">
      <c r="A12" s="39" t="s">
        <v>75</v>
      </c>
      <c r="B12" s="40" t="s">
        <v>1</v>
      </c>
      <c r="C12" s="11">
        <f>'SR_off peak load'!O9</f>
        <v>3067068.74</v>
      </c>
      <c r="D12" s="11">
        <f>'SR_peak load'!O9</f>
        <v>13804827.06413793</v>
      </c>
      <c r="E12" s="11">
        <f>TR_UP!O9</f>
        <v>6843769.2200000007</v>
      </c>
      <c r="F12" s="11">
        <f>TR_DOWN!O9</f>
        <v>300643.20000000007</v>
      </c>
    </row>
    <row r="13" spans="1:6" ht="27.95" customHeight="1" x14ac:dyDescent="0.25">
      <c r="A13" s="39" t="s">
        <v>76</v>
      </c>
      <c r="B13" s="40" t="s">
        <v>7</v>
      </c>
      <c r="C13" s="41">
        <f>'SR_off peak load'!O10</f>
        <v>14.468493150684932</v>
      </c>
      <c r="D13" s="41">
        <f>'SR_peak load'!O10</f>
        <v>38.116759545670284</v>
      </c>
      <c r="E13" s="41">
        <f>TR_UP!O10</f>
        <v>152.70296803652968</v>
      </c>
      <c r="F13" s="41">
        <f>TR_DOWN!O10</f>
        <v>52.963698630136996</v>
      </c>
    </row>
    <row r="14" spans="1:6" ht="27.95" customHeight="1" x14ac:dyDescent="0.25">
      <c r="A14" s="39" t="s">
        <v>76</v>
      </c>
      <c r="B14" s="40" t="s">
        <v>9</v>
      </c>
      <c r="C14" s="43">
        <f>'SR_off peak load'!O11</f>
        <v>0.44412362464082977</v>
      </c>
      <c r="D14" s="43">
        <f>'SR_peak load'!O11</f>
        <v>0.75480779265243336</v>
      </c>
      <c r="E14" s="43">
        <f>TR_UP!O11</f>
        <v>0.77909677569658009</v>
      </c>
      <c r="F14" s="43">
        <f>TR_DOWN!O11</f>
        <v>0.77887792103142639</v>
      </c>
    </row>
    <row r="15" spans="1:6" ht="27.95" customHeight="1" x14ac:dyDescent="0.25">
      <c r="A15" s="39" t="s">
        <v>77</v>
      </c>
      <c r="B15" s="40" t="s">
        <v>1</v>
      </c>
      <c r="C15" s="11">
        <f>'SR_off peak load'!O12</f>
        <v>1362141.5</v>
      </c>
      <c r="D15" s="11">
        <f>'SR_peak load'!O12</f>
        <v>10380357.27</v>
      </c>
      <c r="E15" s="11">
        <f>TR_UP!O12</f>
        <v>5949877.4199999999</v>
      </c>
      <c r="F15" s="11">
        <f>TR_DOWN!O12</f>
        <v>235908</v>
      </c>
    </row>
    <row r="16" spans="1:6" ht="27.95" customHeight="1" x14ac:dyDescent="0.25">
      <c r="A16" s="39" t="s">
        <v>78</v>
      </c>
      <c r="B16" s="40" t="s">
        <v>7</v>
      </c>
      <c r="C16" s="41">
        <f>'SR_off peak load'!O13</f>
        <v>18.109132420091324</v>
      </c>
      <c r="D16" s="41">
        <f>'SR_peak load'!O13</f>
        <v>12.381870591316018</v>
      </c>
      <c r="E16" s="41">
        <f>TR_UP!O13</f>
        <v>43.297031963470324</v>
      </c>
      <c r="F16" s="41">
        <f>TR_DOWN!O13</f>
        <v>15.036301369863015</v>
      </c>
    </row>
    <row r="17" spans="1:6" ht="27.95" customHeight="1" x14ac:dyDescent="0.25">
      <c r="A17" s="39" t="s">
        <v>79</v>
      </c>
      <c r="B17" s="40" t="s">
        <v>1</v>
      </c>
      <c r="C17" s="11">
        <f>'SR_off peak load'!O14</f>
        <v>-170533.7</v>
      </c>
      <c r="D17" s="11">
        <f>'SR_peak load'!O14</f>
        <v>-349865.2</v>
      </c>
      <c r="E17" s="11">
        <f>TR_UP!O14</f>
        <v>-400335.24000000005</v>
      </c>
      <c r="F17" s="11">
        <f>TR_DOWN!O14</f>
        <v>-27660.780000000006</v>
      </c>
    </row>
    <row r="18" spans="1:6" ht="12" customHeight="1" x14ac:dyDescent="0.25">
      <c r="A18" s="44"/>
      <c r="B18" s="1"/>
      <c r="C18" s="23"/>
      <c r="D18" s="23"/>
      <c r="E18" s="23"/>
      <c r="F18" s="23"/>
    </row>
    <row r="19" spans="1:6" x14ac:dyDescent="0.25">
      <c r="A19" s="45" t="s">
        <v>80</v>
      </c>
      <c r="B19" s="46"/>
      <c r="C19" s="47"/>
      <c r="D19" s="47"/>
      <c r="E19" s="47"/>
      <c r="F19" s="47"/>
    </row>
    <row r="20" spans="1:6" x14ac:dyDescent="0.25">
      <c r="A20" s="48" t="s">
        <v>10</v>
      </c>
      <c r="B20" s="49" t="s">
        <v>7</v>
      </c>
      <c r="C20" s="50">
        <f>'SR_off peak load'!O18</f>
        <v>8.4009132420091337</v>
      </c>
      <c r="D20" s="51">
        <f>'SR_peak load'!O18</f>
        <v>20.56648745519713</v>
      </c>
      <c r="E20" s="51">
        <f>TR_UP!O18</f>
        <v>57.863698630136987</v>
      </c>
      <c r="F20" s="51">
        <f>TR_DOWN!O18</f>
        <v>0</v>
      </c>
    </row>
    <row r="21" spans="1:6" x14ac:dyDescent="0.25">
      <c r="A21" s="52" t="s">
        <v>11</v>
      </c>
      <c r="B21" s="53" t="s">
        <v>7</v>
      </c>
      <c r="C21" s="54">
        <f>'SR_off peak load'!O20</f>
        <v>5.2926940639269411</v>
      </c>
      <c r="D21" s="55">
        <f>'SR_peak load'!O20</f>
        <v>15.287538460908987</v>
      </c>
      <c r="E21" s="55">
        <f>TR_UP!O20</f>
        <v>44.728424657534255</v>
      </c>
      <c r="F21" s="55">
        <f>TR_DOWN!O20</f>
        <v>35.295890410958904</v>
      </c>
    </row>
    <row r="22" spans="1:6" x14ac:dyDescent="0.25">
      <c r="A22" s="52" t="s">
        <v>12</v>
      </c>
      <c r="B22" s="53" t="s">
        <v>7</v>
      </c>
      <c r="C22" s="54">
        <f>'SR_off peak load'!O22</f>
        <v>0.77488584474885835</v>
      </c>
      <c r="D22" s="55">
        <f>'SR_peak load'!O22</f>
        <v>2.2627336295641642</v>
      </c>
      <c r="E22" s="55">
        <f>TR_UP!O22</f>
        <v>50.110844748858455</v>
      </c>
      <c r="F22" s="55">
        <f>TR_DOWN!O22</f>
        <v>0</v>
      </c>
    </row>
    <row r="23" spans="1:6" x14ac:dyDescent="0.25">
      <c r="A23" s="52" t="s">
        <v>13</v>
      </c>
      <c r="B23" s="53" t="s">
        <v>7</v>
      </c>
      <c r="C23" s="54"/>
      <c r="D23" s="55"/>
      <c r="E23" s="55">
        <f>TR_UP!O24</f>
        <v>0</v>
      </c>
      <c r="F23" s="55"/>
    </row>
    <row r="24" spans="1:6" ht="15.75" thickBot="1" x14ac:dyDescent="0.3">
      <c r="A24" s="56" t="s">
        <v>14</v>
      </c>
      <c r="B24" s="57" t="s">
        <v>7</v>
      </c>
      <c r="C24" s="58"/>
      <c r="D24" s="59"/>
      <c r="E24" s="59">
        <f>TR_UP!O26</f>
        <v>0</v>
      </c>
      <c r="F24" s="59">
        <f>TR_DOWN!O24</f>
        <v>17.667808219178081</v>
      </c>
    </row>
    <row r="25" spans="1:6" x14ac:dyDescent="0.25">
      <c r="A25" s="198" t="s">
        <v>81</v>
      </c>
      <c r="B25" s="198"/>
      <c r="C25" s="198"/>
      <c r="D25" s="198"/>
      <c r="E25" s="1"/>
      <c r="F25" s="1"/>
    </row>
    <row r="26" spans="1:6" ht="6" customHeight="1" x14ac:dyDescent="0.25"/>
  </sheetData>
  <pageMargins left="0.7" right="0.7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B1" sqref="B1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</cols>
  <sheetData>
    <row r="1" spans="1:17" ht="18.75" x14ac:dyDescent="0.3">
      <c r="A1" s="73" t="s">
        <v>82</v>
      </c>
    </row>
    <row r="2" spans="1:17" ht="15.75" x14ac:dyDescent="0.25">
      <c r="A2" s="75" t="s">
        <v>83</v>
      </c>
    </row>
    <row r="3" spans="1:17" x14ac:dyDescent="0.25">
      <c r="O3" s="76"/>
    </row>
    <row r="4" spans="1:17" ht="15.75" thickBot="1" x14ac:dyDescent="0.3">
      <c r="A4" s="77"/>
      <c r="B4" s="77"/>
      <c r="C4" s="78" t="s">
        <v>84</v>
      </c>
      <c r="D4" s="79" t="s">
        <v>85</v>
      </c>
      <c r="E4" s="79" t="s">
        <v>86</v>
      </c>
      <c r="F4" s="79" t="s">
        <v>87</v>
      </c>
      <c r="G4" s="79" t="s">
        <v>88</v>
      </c>
      <c r="H4" s="79" t="s">
        <v>89</v>
      </c>
      <c r="I4" s="79" t="s">
        <v>90</v>
      </c>
      <c r="J4" s="79" t="s">
        <v>91</v>
      </c>
      <c r="K4" s="79" t="s">
        <v>92</v>
      </c>
      <c r="L4" s="79" t="s">
        <v>93</v>
      </c>
      <c r="M4" s="79" t="s">
        <v>94</v>
      </c>
      <c r="N4" s="79" t="s">
        <v>95</v>
      </c>
      <c r="O4" s="78">
        <v>2018</v>
      </c>
      <c r="P4" s="78" t="s">
        <v>39</v>
      </c>
    </row>
    <row r="5" spans="1:17" ht="30" customHeight="1" x14ac:dyDescent="0.25">
      <c r="A5" s="80" t="s">
        <v>71</v>
      </c>
      <c r="B5" s="81" t="s">
        <v>7</v>
      </c>
      <c r="C5" s="82">
        <v>39</v>
      </c>
      <c r="D5" s="82">
        <v>35</v>
      </c>
      <c r="E5" s="82">
        <v>32</v>
      </c>
      <c r="F5" s="82">
        <v>31</v>
      </c>
      <c r="G5" s="82">
        <v>29</v>
      </c>
      <c r="H5" s="82">
        <v>31</v>
      </c>
      <c r="I5" s="82">
        <v>31</v>
      </c>
      <c r="J5" s="82">
        <v>32</v>
      </c>
      <c r="K5" s="82">
        <v>30</v>
      </c>
      <c r="L5" s="82">
        <v>31</v>
      </c>
      <c r="M5" s="82">
        <v>33</v>
      </c>
      <c r="N5" s="82">
        <v>37</v>
      </c>
      <c r="O5" s="83">
        <v>32.577625570776256</v>
      </c>
      <c r="P5" s="84">
        <v>1.0313249877128567</v>
      </c>
      <c r="Q5" s="85"/>
    </row>
    <row r="6" spans="1:17" ht="30" customHeight="1" x14ac:dyDescent="0.25">
      <c r="A6" s="80" t="s">
        <v>72</v>
      </c>
      <c r="B6" s="81" t="s">
        <v>7</v>
      </c>
      <c r="C6" s="82">
        <v>39</v>
      </c>
      <c r="D6" s="82">
        <v>35</v>
      </c>
      <c r="E6" s="82">
        <v>32</v>
      </c>
      <c r="F6" s="82">
        <v>31</v>
      </c>
      <c r="G6" s="82">
        <v>29</v>
      </c>
      <c r="H6" s="82">
        <v>31</v>
      </c>
      <c r="I6" s="82">
        <v>31</v>
      </c>
      <c r="J6" s="82">
        <v>32</v>
      </c>
      <c r="K6" s="82">
        <v>30</v>
      </c>
      <c r="L6" s="82">
        <v>31</v>
      </c>
      <c r="M6" s="82">
        <v>33</v>
      </c>
      <c r="N6" s="82">
        <v>37</v>
      </c>
      <c r="O6" s="83">
        <v>32.577625570776256</v>
      </c>
      <c r="P6" s="84">
        <v>1.0341953439828371</v>
      </c>
      <c r="Q6" s="85"/>
    </row>
    <row r="7" spans="1:17" ht="30" customHeight="1" x14ac:dyDescent="0.25">
      <c r="A7" s="80" t="s">
        <v>73</v>
      </c>
      <c r="B7" s="81" t="s">
        <v>7</v>
      </c>
      <c r="C7" s="82">
        <v>31</v>
      </c>
      <c r="D7" s="82">
        <v>31</v>
      </c>
      <c r="E7" s="82">
        <v>32</v>
      </c>
      <c r="F7" s="82">
        <v>31</v>
      </c>
      <c r="G7" s="82">
        <v>23</v>
      </c>
      <c r="H7" s="82">
        <v>23</v>
      </c>
      <c r="I7" s="82">
        <v>7</v>
      </c>
      <c r="J7" s="82">
        <v>7</v>
      </c>
      <c r="K7" s="82">
        <v>23</v>
      </c>
      <c r="L7" s="82">
        <v>23</v>
      </c>
      <c r="M7" s="82">
        <v>33</v>
      </c>
      <c r="N7" s="82">
        <v>37</v>
      </c>
      <c r="O7" s="83">
        <v>25.004109589041093</v>
      </c>
      <c r="P7" s="84">
        <v>1.1207785828318797</v>
      </c>
      <c r="Q7" s="85"/>
    </row>
    <row r="8" spans="1:17" ht="30" customHeight="1" x14ac:dyDescent="0.25">
      <c r="A8" s="80" t="s">
        <v>74</v>
      </c>
      <c r="B8" s="81" t="s">
        <v>27</v>
      </c>
      <c r="C8" s="86">
        <v>42.987692307692306</v>
      </c>
      <c r="D8" s="86">
        <v>42.986285714285714</v>
      </c>
      <c r="E8" s="86">
        <v>42.984375</v>
      </c>
      <c r="F8" s="86">
        <v>42.984516129032258</v>
      </c>
      <c r="G8" s="86">
        <v>42.988965517241375</v>
      </c>
      <c r="H8" s="86">
        <v>42.989677419354834</v>
      </c>
      <c r="I8" s="86">
        <v>43</v>
      </c>
      <c r="J8" s="86">
        <v>43</v>
      </c>
      <c r="K8" s="86">
        <v>42.989333333333327</v>
      </c>
      <c r="L8" s="86">
        <v>42.989677419354834</v>
      </c>
      <c r="M8" s="86">
        <v>42.984242424242424</v>
      </c>
      <c r="N8" s="86">
        <v>42.987027027027025</v>
      </c>
      <c r="O8" s="87">
        <v>42.989259793958929</v>
      </c>
      <c r="P8" s="84">
        <v>1.1503227571171721</v>
      </c>
      <c r="Q8" s="85"/>
    </row>
    <row r="9" spans="1:17" ht="30" customHeight="1" x14ac:dyDescent="0.25">
      <c r="A9" s="80" t="s">
        <v>75</v>
      </c>
      <c r="B9" s="88" t="s">
        <v>1</v>
      </c>
      <c r="C9" s="89">
        <v>311832.71999999997</v>
      </c>
      <c r="D9" s="89">
        <v>252759.36</v>
      </c>
      <c r="E9" s="89">
        <v>254467.5</v>
      </c>
      <c r="F9" s="89">
        <v>239853.6</v>
      </c>
      <c r="G9" s="89">
        <v>231882.47999999998</v>
      </c>
      <c r="H9" s="89">
        <v>239882.39999999997</v>
      </c>
      <c r="I9" s="89">
        <v>247938</v>
      </c>
      <c r="J9" s="89">
        <v>255936</v>
      </c>
      <c r="K9" s="89">
        <v>232142.39999999997</v>
      </c>
      <c r="L9" s="89">
        <v>249211.15999999997</v>
      </c>
      <c r="M9" s="89">
        <v>255326.4</v>
      </c>
      <c r="N9" s="89">
        <v>295836.71999999997</v>
      </c>
      <c r="O9" s="90">
        <v>3067068.74</v>
      </c>
      <c r="P9" s="84">
        <v>1.1896584394880798</v>
      </c>
      <c r="Q9" s="85"/>
    </row>
    <row r="10" spans="1:17" ht="30" customHeight="1" x14ac:dyDescent="0.25">
      <c r="A10" s="80" t="s">
        <v>76</v>
      </c>
      <c r="B10" s="81" t="s">
        <v>7</v>
      </c>
      <c r="C10" s="91">
        <v>29.532258064516128</v>
      </c>
      <c r="D10" s="91">
        <v>31.136904761904763</v>
      </c>
      <c r="E10" s="91">
        <v>12.075675675675676</v>
      </c>
      <c r="F10" s="91">
        <v>13.2</v>
      </c>
      <c r="G10" s="91">
        <v>18.892473118279568</v>
      </c>
      <c r="H10" s="91">
        <v>7.1166666666666663</v>
      </c>
      <c r="I10" s="91">
        <v>8.387096774193548</v>
      </c>
      <c r="J10" s="91">
        <v>14.306451612903226</v>
      </c>
      <c r="K10" s="91">
        <v>4.8555555555555552</v>
      </c>
      <c r="L10" s="91">
        <v>7.572192513368984</v>
      </c>
      <c r="M10" s="91">
        <v>10</v>
      </c>
      <c r="N10" s="91">
        <v>17.451612903225808</v>
      </c>
      <c r="O10" s="83">
        <v>14.468493150684932</v>
      </c>
      <c r="P10" s="84">
        <v>3.501989389920424</v>
      </c>
      <c r="Q10" s="85"/>
    </row>
    <row r="11" spans="1:17" ht="30" customHeight="1" x14ac:dyDescent="0.25">
      <c r="A11" s="80" t="s">
        <v>96</v>
      </c>
      <c r="B11" s="81" t="s">
        <v>9</v>
      </c>
      <c r="C11" s="92">
        <v>0.75723738626964432</v>
      </c>
      <c r="D11" s="92">
        <v>0.88962585034013608</v>
      </c>
      <c r="E11" s="92">
        <v>0.37736486486486487</v>
      </c>
      <c r="F11" s="92">
        <v>0.4258064516129032</v>
      </c>
      <c r="G11" s="92">
        <v>0.6514645902855023</v>
      </c>
      <c r="H11" s="92">
        <v>0.22956989247311826</v>
      </c>
      <c r="I11" s="92">
        <v>0.27055150884495316</v>
      </c>
      <c r="J11" s="92">
        <v>0.44707661290322581</v>
      </c>
      <c r="K11" s="92">
        <v>0.16185185185185183</v>
      </c>
      <c r="L11" s="92">
        <v>0.24426427462480593</v>
      </c>
      <c r="M11" s="92">
        <v>0.30303030303030304</v>
      </c>
      <c r="N11" s="92">
        <v>0.47166521360069752</v>
      </c>
      <c r="O11" s="93">
        <v>0.44412362464082977</v>
      </c>
      <c r="P11" s="84"/>
      <c r="Q11" s="85"/>
    </row>
    <row r="12" spans="1:17" ht="30" customHeight="1" x14ac:dyDescent="0.25">
      <c r="A12" s="80" t="s">
        <v>77</v>
      </c>
      <c r="B12" s="88" t="s">
        <v>1</v>
      </c>
      <c r="C12" s="89">
        <v>236129.43999999997</v>
      </c>
      <c r="D12" s="89">
        <v>224852.35999999996</v>
      </c>
      <c r="E12" s="89">
        <v>96034.44</v>
      </c>
      <c r="F12" s="89">
        <v>102141.42000000001</v>
      </c>
      <c r="G12" s="89">
        <v>151055.53999999998</v>
      </c>
      <c r="H12" s="89">
        <v>55079.18</v>
      </c>
      <c r="I12" s="89">
        <v>67080</v>
      </c>
      <c r="J12" s="89">
        <v>114423</v>
      </c>
      <c r="K12" s="89">
        <v>37576.68</v>
      </c>
      <c r="L12" s="89">
        <v>60869.260000000009</v>
      </c>
      <c r="M12" s="89">
        <v>77375.899999999994</v>
      </c>
      <c r="N12" s="89">
        <v>139524.27999999997</v>
      </c>
      <c r="O12" s="90">
        <v>1362141.5</v>
      </c>
      <c r="P12" s="84">
        <v>3.7371266026667138</v>
      </c>
      <c r="Q12" s="85"/>
    </row>
    <row r="13" spans="1:17" ht="30" customHeight="1" x14ac:dyDescent="0.25">
      <c r="A13" s="80" t="s">
        <v>97</v>
      </c>
      <c r="B13" s="81" t="s">
        <v>7</v>
      </c>
      <c r="C13" s="91">
        <v>9.4677419354838719</v>
      </c>
      <c r="D13" s="91">
        <v>3.8630952380952372</v>
      </c>
      <c r="E13" s="91">
        <v>19.924324324324324</v>
      </c>
      <c r="F13" s="91">
        <v>17.8</v>
      </c>
      <c r="G13" s="91">
        <v>10.107526881720432</v>
      </c>
      <c r="H13" s="91">
        <v>23.883333333333333</v>
      </c>
      <c r="I13" s="91">
        <v>22.612903225806452</v>
      </c>
      <c r="J13" s="91">
        <v>17.693548387096776</v>
      </c>
      <c r="K13" s="91">
        <v>25.144444444444446</v>
      </c>
      <c r="L13" s="91">
        <v>23.427807486631018</v>
      </c>
      <c r="M13" s="91">
        <v>23</v>
      </c>
      <c r="N13" s="91">
        <v>19.548387096774192</v>
      </c>
      <c r="O13" s="83">
        <v>18.109132420091324</v>
      </c>
      <c r="P13" s="84">
        <v>0.66166705595782316</v>
      </c>
      <c r="Q13" s="85"/>
    </row>
    <row r="14" spans="1:17" ht="30" customHeight="1" x14ac:dyDescent="0.25">
      <c r="A14" s="80" t="s">
        <v>98</v>
      </c>
      <c r="B14" s="88" t="s">
        <v>1</v>
      </c>
      <c r="C14" s="89">
        <v>-7572.3000000000011</v>
      </c>
      <c r="D14" s="89">
        <v>-2790.6999999999994</v>
      </c>
      <c r="E14" s="89">
        <v>-15849.8</v>
      </c>
      <c r="F14" s="89">
        <v>-13777.2</v>
      </c>
      <c r="G14" s="89">
        <v>-8084.0000000000009</v>
      </c>
      <c r="H14" s="89">
        <v>-18485.7</v>
      </c>
      <c r="I14" s="89">
        <v>-18085.800000000003</v>
      </c>
      <c r="J14" s="89">
        <v>-14151.300000000001</v>
      </c>
      <c r="K14" s="89">
        <v>-19461.800000000003</v>
      </c>
      <c r="L14" s="89">
        <v>-18838.300000000003</v>
      </c>
      <c r="M14" s="89">
        <v>-17802</v>
      </c>
      <c r="N14" s="89">
        <v>-15634.800000000001</v>
      </c>
      <c r="O14" s="90">
        <v>-170533.7</v>
      </c>
      <c r="P14" s="84">
        <v>0.68688138376460406</v>
      </c>
      <c r="Q14" s="85"/>
    </row>
    <row r="15" spans="1:17" x14ac:dyDescent="0.25">
      <c r="A15" s="94" t="s">
        <v>99</v>
      </c>
      <c r="B15" s="95"/>
      <c r="C15" s="60"/>
      <c r="D15" s="96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85"/>
    </row>
    <row r="16" spans="1:17" x14ac:dyDescent="0.25"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85"/>
    </row>
    <row r="17" spans="1:17" ht="15.75" thickBot="1" x14ac:dyDescent="0.3">
      <c r="A17" s="97" t="s">
        <v>80</v>
      </c>
      <c r="B17" s="97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8"/>
      <c r="P17" s="78"/>
      <c r="Q17" s="85"/>
    </row>
    <row r="18" spans="1:17" x14ac:dyDescent="0.25">
      <c r="A18" s="98" t="s">
        <v>10</v>
      </c>
      <c r="B18" s="99" t="s">
        <v>7</v>
      </c>
      <c r="C18" s="100">
        <v>18.698924731182796</v>
      </c>
      <c r="D18" s="100">
        <v>24</v>
      </c>
      <c r="E18" s="100">
        <v>7.448648648648649</v>
      </c>
      <c r="F18" s="100">
        <v>7.3833333333333337</v>
      </c>
      <c r="G18" s="100">
        <v>12.489247311827956</v>
      </c>
      <c r="H18" s="100">
        <v>1.0611111111111111</v>
      </c>
      <c r="I18" s="100">
        <v>0.956989247311828</v>
      </c>
      <c r="J18" s="100">
        <v>2.1236559139784945</v>
      </c>
      <c r="K18" s="100">
        <v>1.4777777777777779</v>
      </c>
      <c r="L18" s="100">
        <v>5.0106951871657754</v>
      </c>
      <c r="M18" s="100">
        <v>6.6944444444444446</v>
      </c>
      <c r="N18" s="100">
        <v>14.440860215053764</v>
      </c>
      <c r="O18" s="101">
        <v>8.4009132420091337</v>
      </c>
      <c r="P18" s="102">
        <v>2.3301833216893217</v>
      </c>
      <c r="Q18" s="85"/>
    </row>
    <row r="19" spans="1:17" x14ac:dyDescent="0.25">
      <c r="A19" s="103" t="s">
        <v>10</v>
      </c>
      <c r="B19" s="81" t="s">
        <v>9</v>
      </c>
      <c r="C19" s="104">
        <v>0.63316948843983256</v>
      </c>
      <c r="D19" s="104">
        <v>0.77078952399158862</v>
      </c>
      <c r="E19" s="104">
        <v>0.61683079677708152</v>
      </c>
      <c r="F19" s="104">
        <v>0.55934343434343436</v>
      </c>
      <c r="G19" s="104">
        <v>0.66107000569151964</v>
      </c>
      <c r="H19" s="104">
        <v>0.14910226385636222</v>
      </c>
      <c r="I19" s="104">
        <v>0.11410256410256411</v>
      </c>
      <c r="J19" s="104">
        <v>0.14844043592634348</v>
      </c>
      <c r="K19" s="104">
        <v>0.30434782608695654</v>
      </c>
      <c r="L19" s="104">
        <v>0.66172316384180796</v>
      </c>
      <c r="M19" s="104">
        <v>0.66944444444444451</v>
      </c>
      <c r="N19" s="104">
        <v>0.82747997535428219</v>
      </c>
      <c r="O19" s="105">
        <v>0.58063498074859565</v>
      </c>
      <c r="P19" s="84"/>
      <c r="Q19" s="85"/>
    </row>
    <row r="20" spans="1:17" x14ac:dyDescent="0.25">
      <c r="A20" s="106" t="s">
        <v>11</v>
      </c>
      <c r="B20" s="107" t="s">
        <v>7</v>
      </c>
      <c r="C20" s="108">
        <v>8.4408602150537639</v>
      </c>
      <c r="D20" s="108">
        <v>5.583333333333333</v>
      </c>
      <c r="E20" s="108">
        <v>4.6270270270270268</v>
      </c>
      <c r="F20" s="108">
        <v>5.8166666666666664</v>
      </c>
      <c r="G20" s="108">
        <v>4.709677419354839</v>
      </c>
      <c r="H20" s="108">
        <v>5.8555555555555552</v>
      </c>
      <c r="I20" s="108">
        <v>7.06989247311828</v>
      </c>
      <c r="J20" s="108">
        <v>10.881720430107526</v>
      </c>
      <c r="K20" s="108">
        <v>2.1</v>
      </c>
      <c r="L20" s="108">
        <v>2.0213903743315509</v>
      </c>
      <c r="M20" s="108">
        <v>3.3055555555555554</v>
      </c>
      <c r="N20" s="108">
        <v>3.010752688172043</v>
      </c>
      <c r="O20" s="109">
        <v>5.2926940639269411</v>
      </c>
      <c r="P20" s="110">
        <v>18.072678804949202</v>
      </c>
      <c r="Q20" s="85"/>
    </row>
    <row r="21" spans="1:17" x14ac:dyDescent="0.25">
      <c r="A21" s="103" t="s">
        <v>11</v>
      </c>
      <c r="B21" s="81" t="s">
        <v>9</v>
      </c>
      <c r="C21" s="104">
        <v>0.28581831421809578</v>
      </c>
      <c r="D21" s="104">
        <v>0.17931561842859872</v>
      </c>
      <c r="E21" s="104">
        <v>0.38316920322291853</v>
      </c>
      <c r="F21" s="104">
        <v>0.44065656565656564</v>
      </c>
      <c r="G21" s="104">
        <v>0.24928856004553218</v>
      </c>
      <c r="H21" s="104">
        <v>0.82279469164715069</v>
      </c>
      <c r="I21" s="104">
        <v>0.84294871794871806</v>
      </c>
      <c r="J21" s="104">
        <v>0.76061630965802318</v>
      </c>
      <c r="K21" s="104">
        <v>0.43249427917620142</v>
      </c>
      <c r="L21" s="104">
        <v>0.26694915254237289</v>
      </c>
      <c r="M21" s="104">
        <v>0.33055555555555555</v>
      </c>
      <c r="N21" s="104">
        <v>0.17252002464571778</v>
      </c>
      <c r="O21" s="105">
        <v>0.36580824338824719</v>
      </c>
      <c r="P21" s="84"/>
      <c r="Q21" s="85"/>
    </row>
    <row r="22" spans="1:17" x14ac:dyDescent="0.25">
      <c r="A22" s="106" t="s">
        <v>12</v>
      </c>
      <c r="B22" s="107" t="s">
        <v>7</v>
      </c>
      <c r="C22" s="108">
        <v>2.39247311827957</v>
      </c>
      <c r="D22" s="108">
        <v>1.5535714285714286</v>
      </c>
      <c r="E22" s="108">
        <v>0</v>
      </c>
      <c r="F22" s="108">
        <v>0</v>
      </c>
      <c r="G22" s="108">
        <v>1.6935483870967742</v>
      </c>
      <c r="H22" s="108">
        <v>0.2</v>
      </c>
      <c r="I22" s="108">
        <v>0.36021505376344087</v>
      </c>
      <c r="J22" s="108">
        <v>1.3010752688172043</v>
      </c>
      <c r="K22" s="108">
        <v>1.2777777777777777</v>
      </c>
      <c r="L22" s="108">
        <v>0.5401069518716578</v>
      </c>
      <c r="M22" s="108">
        <v>0</v>
      </c>
      <c r="N22" s="108">
        <v>0</v>
      </c>
      <c r="O22" s="109">
        <v>0.77488584474885835</v>
      </c>
      <c r="P22" s="110">
        <v>3.4008016032064123</v>
      </c>
      <c r="Q22" s="85"/>
    </row>
    <row r="23" spans="1:17" x14ac:dyDescent="0.25">
      <c r="A23" s="103" t="s">
        <v>12</v>
      </c>
      <c r="B23" s="81" t="s">
        <v>9</v>
      </c>
      <c r="C23" s="104">
        <v>8.101219734207174E-2</v>
      </c>
      <c r="D23" s="104">
        <v>4.9894857579812657E-2</v>
      </c>
      <c r="E23" s="104">
        <v>0</v>
      </c>
      <c r="F23" s="104">
        <v>0</v>
      </c>
      <c r="G23" s="104">
        <v>8.9641434262948225E-2</v>
      </c>
      <c r="H23" s="104">
        <v>2.8103044496487123E-2</v>
      </c>
      <c r="I23" s="104">
        <v>4.2948717948717949E-2</v>
      </c>
      <c r="J23" s="104">
        <v>9.094325441563321E-2</v>
      </c>
      <c r="K23" s="104">
        <v>0.26315789473684209</v>
      </c>
      <c r="L23" s="104">
        <v>7.1327683615819218E-2</v>
      </c>
      <c r="M23" s="104">
        <v>0</v>
      </c>
      <c r="N23" s="104">
        <v>0</v>
      </c>
      <c r="O23" s="105">
        <v>5.355677586315722E-2</v>
      </c>
      <c r="P23" s="84"/>
      <c r="Q23" s="85"/>
    </row>
    <row r="24" spans="1:17" x14ac:dyDescent="0.25">
      <c r="A24" s="94" t="s">
        <v>100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I27" sqref="I27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73" t="s">
        <v>101</v>
      </c>
    </row>
    <row r="2" spans="1:17" ht="15.75" x14ac:dyDescent="0.25">
      <c r="A2" s="75" t="s">
        <v>161</v>
      </c>
    </row>
    <row r="4" spans="1:17" ht="15.75" thickBot="1" x14ac:dyDescent="0.3">
      <c r="A4" s="77"/>
      <c r="B4" s="77"/>
      <c r="C4" s="78" t="s">
        <v>84</v>
      </c>
      <c r="D4" s="79" t="s">
        <v>85</v>
      </c>
      <c r="E4" s="79" t="s">
        <v>86</v>
      </c>
      <c r="F4" s="79" t="s">
        <v>87</v>
      </c>
      <c r="G4" s="79" t="s">
        <v>88</v>
      </c>
      <c r="H4" s="79" t="s">
        <v>89</v>
      </c>
      <c r="I4" s="79" t="s">
        <v>90</v>
      </c>
      <c r="J4" s="79" t="s">
        <v>91</v>
      </c>
      <c r="K4" s="79" t="s">
        <v>92</v>
      </c>
      <c r="L4" s="79" t="s">
        <v>93</v>
      </c>
      <c r="M4" s="79" t="s">
        <v>94</v>
      </c>
      <c r="N4" s="79" t="s">
        <v>95</v>
      </c>
      <c r="O4" s="78">
        <v>2018</v>
      </c>
      <c r="P4" s="78" t="s">
        <v>39</v>
      </c>
    </row>
    <row r="5" spans="1:17" ht="30" customHeight="1" x14ac:dyDescent="0.25">
      <c r="A5" s="80" t="s">
        <v>71</v>
      </c>
      <c r="B5" s="81" t="s">
        <v>7</v>
      </c>
      <c r="C5" s="82">
        <v>59</v>
      </c>
      <c r="D5" s="82">
        <v>53</v>
      </c>
      <c r="E5" s="82">
        <v>50</v>
      </c>
      <c r="F5" s="82">
        <v>49</v>
      </c>
      <c r="G5" s="82">
        <v>45</v>
      </c>
      <c r="H5" s="82">
        <v>47</v>
      </c>
      <c r="I5" s="82">
        <v>48</v>
      </c>
      <c r="J5" s="82">
        <v>49</v>
      </c>
      <c r="K5" s="82">
        <v>47</v>
      </c>
      <c r="L5" s="82">
        <v>50</v>
      </c>
      <c r="M5" s="82">
        <v>52</v>
      </c>
      <c r="N5" s="82">
        <v>57</v>
      </c>
      <c r="O5" s="87">
        <v>50.498630136986307</v>
      </c>
      <c r="P5" s="84">
        <v>1.0253124949298524</v>
      </c>
      <c r="Q5" s="111"/>
    </row>
    <row r="6" spans="1:17" ht="30" customHeight="1" x14ac:dyDescent="0.25">
      <c r="A6" s="80" t="s">
        <v>72</v>
      </c>
      <c r="B6" s="81" t="s">
        <v>7</v>
      </c>
      <c r="C6" s="82">
        <v>59</v>
      </c>
      <c r="D6" s="82">
        <v>53</v>
      </c>
      <c r="E6" s="82">
        <v>50</v>
      </c>
      <c r="F6" s="82">
        <v>49</v>
      </c>
      <c r="G6" s="82">
        <v>45</v>
      </c>
      <c r="H6" s="82">
        <v>47</v>
      </c>
      <c r="I6" s="82">
        <v>48</v>
      </c>
      <c r="J6" s="82">
        <v>49</v>
      </c>
      <c r="K6" s="82">
        <v>47</v>
      </c>
      <c r="L6" s="82">
        <v>50</v>
      </c>
      <c r="M6" s="82">
        <v>52</v>
      </c>
      <c r="N6" s="82">
        <v>57</v>
      </c>
      <c r="O6" s="87">
        <v>50.498630136986307</v>
      </c>
      <c r="P6" s="84">
        <v>1.016547670204772</v>
      </c>
      <c r="Q6" s="111"/>
    </row>
    <row r="7" spans="1:17" ht="30" customHeight="1" x14ac:dyDescent="0.25">
      <c r="A7" s="80" t="s">
        <v>73</v>
      </c>
      <c r="B7" s="81" t="s">
        <v>7</v>
      </c>
      <c r="C7" s="82">
        <v>59</v>
      </c>
      <c r="D7" s="82">
        <v>53</v>
      </c>
      <c r="E7" s="82">
        <v>50</v>
      </c>
      <c r="F7" s="82">
        <v>49</v>
      </c>
      <c r="G7" s="82">
        <v>45</v>
      </c>
      <c r="H7" s="82">
        <v>47</v>
      </c>
      <c r="I7" s="82">
        <v>48</v>
      </c>
      <c r="J7" s="82">
        <v>49</v>
      </c>
      <c r="K7" s="82">
        <v>47</v>
      </c>
      <c r="L7" s="82">
        <v>50</v>
      </c>
      <c r="M7" s="82">
        <v>52</v>
      </c>
      <c r="N7" s="82">
        <v>57</v>
      </c>
      <c r="O7" s="87">
        <v>50.498630136986307</v>
      </c>
      <c r="P7" s="84">
        <v>1.0235474593408933</v>
      </c>
    </row>
    <row r="8" spans="1:17" ht="30" customHeight="1" x14ac:dyDescent="0.25">
      <c r="A8" s="80" t="s">
        <v>74</v>
      </c>
      <c r="B8" s="81" t="s">
        <v>27</v>
      </c>
      <c r="C8" s="86">
        <v>41.927627118644068</v>
      </c>
      <c r="D8" s="86">
        <v>41.809622641509428</v>
      </c>
      <c r="E8" s="86">
        <v>41.738</v>
      </c>
      <c r="F8" s="86">
        <v>41.712857142857139</v>
      </c>
      <c r="G8" s="86">
        <v>42.988965517241375</v>
      </c>
      <c r="H8" s="86">
        <v>42.154893617021273</v>
      </c>
      <c r="I8" s="86">
        <v>42.316041666666671</v>
      </c>
      <c r="J8" s="86">
        <v>42.189387755102032</v>
      </c>
      <c r="K8" s="86">
        <v>40.777234042553189</v>
      </c>
      <c r="L8" s="86">
        <v>40.908799999999999</v>
      </c>
      <c r="M8" s="86">
        <v>40.406153846153842</v>
      </c>
      <c r="N8" s="86">
        <v>40.630350877192988</v>
      </c>
      <c r="O8" s="87">
        <v>41.608877869821598</v>
      </c>
      <c r="P8" s="84">
        <v>1.0229426983236747</v>
      </c>
    </row>
    <row r="9" spans="1:17" ht="30" customHeight="1" x14ac:dyDescent="0.25">
      <c r="A9" s="80" t="s">
        <v>75</v>
      </c>
      <c r="B9" s="88" t="s">
        <v>1</v>
      </c>
      <c r="C9" s="89">
        <v>1380341.34</v>
      </c>
      <c r="D9" s="89">
        <v>1116818.6399999999</v>
      </c>
      <c r="E9" s="89">
        <v>1164490.2</v>
      </c>
      <c r="F9" s="89">
        <v>1103722.2</v>
      </c>
      <c r="G9" s="89">
        <v>1079452.9241379311</v>
      </c>
      <c r="H9" s="89">
        <v>1069891.2</v>
      </c>
      <c r="I9" s="89">
        <v>1133392.8600000001</v>
      </c>
      <c r="J9" s="89">
        <v>1153542.2399999998</v>
      </c>
      <c r="K9" s="89">
        <v>1034926.2</v>
      </c>
      <c r="L9" s="89">
        <v>1141355.52</v>
      </c>
      <c r="M9" s="89">
        <v>1134604.8</v>
      </c>
      <c r="N9" s="89">
        <v>1292288.9400000002</v>
      </c>
      <c r="O9" s="90">
        <v>13804827.06413793</v>
      </c>
      <c r="P9" s="84">
        <v>1.0398700167339141</v>
      </c>
    </row>
    <row r="10" spans="1:17" ht="30" customHeight="1" x14ac:dyDescent="0.25">
      <c r="A10" s="80" t="s">
        <v>76</v>
      </c>
      <c r="B10" s="81" t="s">
        <v>7</v>
      </c>
      <c r="C10" s="91">
        <v>51.903225806451616</v>
      </c>
      <c r="D10" s="91">
        <v>46.05952380952381</v>
      </c>
      <c r="E10" s="91">
        <v>18.883512544802869</v>
      </c>
      <c r="F10" s="91">
        <v>23.94074074074074</v>
      </c>
      <c r="G10" s="91">
        <v>32.747311827956992</v>
      </c>
      <c r="H10" s="91">
        <v>40.148148148148145</v>
      </c>
      <c r="I10" s="91">
        <v>40.818996415770606</v>
      </c>
      <c r="J10" s="91">
        <v>42.933691756272403</v>
      </c>
      <c r="K10" s="91">
        <v>36.453703703703702</v>
      </c>
      <c r="L10" s="91">
        <v>39.030465949820787</v>
      </c>
      <c r="M10" s="91">
        <v>38.601851851851855</v>
      </c>
      <c r="N10" s="91">
        <v>46.191756272401435</v>
      </c>
      <c r="O10" s="112">
        <v>38.116759545670284</v>
      </c>
      <c r="P10" s="84">
        <v>1.0652746568165927</v>
      </c>
    </row>
    <row r="11" spans="1:17" ht="30" customHeight="1" x14ac:dyDescent="0.25">
      <c r="A11" s="80" t="s">
        <v>97</v>
      </c>
      <c r="B11" s="81" t="s">
        <v>9</v>
      </c>
      <c r="C11" s="92">
        <v>0.87971569163477314</v>
      </c>
      <c r="D11" s="92">
        <v>0.86904761904761907</v>
      </c>
      <c r="E11" s="92">
        <v>0.37767025089605738</v>
      </c>
      <c r="F11" s="92">
        <v>0.48858654572940285</v>
      </c>
      <c r="G11" s="92">
        <v>0.72771804062126644</v>
      </c>
      <c r="H11" s="92">
        <v>0.85421591804570518</v>
      </c>
      <c r="I11" s="92">
        <v>0.85039575866188766</v>
      </c>
      <c r="J11" s="92">
        <v>0.8761977909443347</v>
      </c>
      <c r="K11" s="92">
        <v>0.77561071710007878</v>
      </c>
      <c r="L11" s="92">
        <v>0.78060931899641572</v>
      </c>
      <c r="M11" s="92">
        <v>0.74234330484330491</v>
      </c>
      <c r="N11" s="92">
        <v>0.81038168898949881</v>
      </c>
      <c r="O11" s="93">
        <v>0.75480779265243336</v>
      </c>
      <c r="P11" s="84"/>
    </row>
    <row r="12" spans="1:17" ht="30" customHeight="1" x14ac:dyDescent="0.25">
      <c r="A12" s="80" t="s">
        <v>77</v>
      </c>
      <c r="B12" s="88" t="s">
        <v>1</v>
      </c>
      <c r="C12" s="89">
        <v>1215659.7600000002</v>
      </c>
      <c r="D12" s="89">
        <v>973812.1399999999</v>
      </c>
      <c r="E12" s="89">
        <v>434720.7099999999</v>
      </c>
      <c r="F12" s="89">
        <v>530143.82000000007</v>
      </c>
      <c r="G12" s="89">
        <v>763691.69</v>
      </c>
      <c r="H12" s="89">
        <v>914015.24000000011</v>
      </c>
      <c r="I12" s="89">
        <v>962994.85000000009</v>
      </c>
      <c r="J12" s="89">
        <v>1010300.91</v>
      </c>
      <c r="K12" s="89">
        <v>801108.75</v>
      </c>
      <c r="L12" s="89">
        <v>888250.69999999972</v>
      </c>
      <c r="M12" s="89">
        <v>839767.93000000017</v>
      </c>
      <c r="N12" s="89">
        <v>1045890.77</v>
      </c>
      <c r="O12" s="90">
        <v>10380357.27</v>
      </c>
      <c r="P12" s="84">
        <v>1.0832953580359579</v>
      </c>
      <c r="Q12" s="61"/>
    </row>
    <row r="13" spans="1:17" ht="30" customHeight="1" x14ac:dyDescent="0.25">
      <c r="A13" s="80" t="s">
        <v>97</v>
      </c>
      <c r="B13" s="81" t="s">
        <v>7</v>
      </c>
      <c r="C13" s="91">
        <v>7.0967741935483843</v>
      </c>
      <c r="D13" s="91">
        <v>6.9404761904761898</v>
      </c>
      <c r="E13" s="91">
        <v>31.116487455197131</v>
      </c>
      <c r="F13" s="91">
        <v>25.05925925925926</v>
      </c>
      <c r="G13" s="91">
        <v>12.252688172043008</v>
      </c>
      <c r="H13" s="91">
        <v>6.8518518518518547</v>
      </c>
      <c r="I13" s="91">
        <v>7.1810035842293942</v>
      </c>
      <c r="J13" s="91">
        <v>6.0663082437275975</v>
      </c>
      <c r="K13" s="91">
        <v>10.546296296296298</v>
      </c>
      <c r="L13" s="91">
        <v>10.969534050179213</v>
      </c>
      <c r="M13" s="91">
        <v>13.398148148148145</v>
      </c>
      <c r="N13" s="91">
        <v>10.808243727598565</v>
      </c>
      <c r="O13" s="112">
        <v>12.381870591316018</v>
      </c>
      <c r="P13" s="84">
        <v>0.89107429343725897</v>
      </c>
    </row>
    <row r="14" spans="1:17" ht="30" customHeight="1" x14ac:dyDescent="0.25">
      <c r="A14" s="80" t="s">
        <v>102</v>
      </c>
      <c r="B14" s="88" t="s">
        <v>1</v>
      </c>
      <c r="C14" s="89">
        <v>-17027.999999999993</v>
      </c>
      <c r="D14" s="89">
        <v>-15041.399999999998</v>
      </c>
      <c r="E14" s="89">
        <v>-74660.899999999994</v>
      </c>
      <c r="F14" s="89">
        <v>-58187.600000000006</v>
      </c>
      <c r="G14" s="89">
        <v>-29399.099999999995</v>
      </c>
      <c r="H14" s="89">
        <v>-15910.000000000007</v>
      </c>
      <c r="I14" s="89">
        <v>-17230.100000000009</v>
      </c>
      <c r="J14" s="89">
        <v>-14555.499999999998</v>
      </c>
      <c r="K14" s="89">
        <v>-24488.500000000004</v>
      </c>
      <c r="L14" s="89">
        <v>-26320.300000000007</v>
      </c>
      <c r="M14" s="113">
        <v>-31110.499999999996</v>
      </c>
      <c r="N14" s="89">
        <v>-25933.300000000003</v>
      </c>
      <c r="O14" s="90">
        <v>-349865.2</v>
      </c>
      <c r="P14" s="84">
        <v>0.92965365894627239</v>
      </c>
    </row>
    <row r="15" spans="1:17" x14ac:dyDescent="0.25">
      <c r="A15" s="94" t="s">
        <v>99</v>
      </c>
      <c r="B15" s="95"/>
      <c r="C15" s="60"/>
      <c r="D15" s="96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</row>
    <row r="16" spans="1:17" x14ac:dyDescent="0.25"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</row>
    <row r="17" spans="1:16" ht="15.75" thickBot="1" x14ac:dyDescent="0.3">
      <c r="A17" s="97" t="s">
        <v>103</v>
      </c>
      <c r="B17" s="97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8"/>
      <c r="P17" s="78"/>
    </row>
    <row r="18" spans="1:16" x14ac:dyDescent="0.25">
      <c r="A18" s="98" t="s">
        <v>10</v>
      </c>
      <c r="B18" s="99" t="s">
        <v>7</v>
      </c>
      <c r="C18" s="100">
        <v>31.761648745519715</v>
      </c>
      <c r="D18" s="100">
        <v>27.861111111111111</v>
      </c>
      <c r="E18" s="100">
        <v>4.4767025089605736</v>
      </c>
      <c r="F18" s="100">
        <v>2.835185185185185</v>
      </c>
      <c r="G18" s="100">
        <v>14.707885304659499</v>
      </c>
      <c r="H18" s="100">
        <v>20.975925925925925</v>
      </c>
      <c r="I18" s="100">
        <v>21.706093189964157</v>
      </c>
      <c r="J18" s="100">
        <v>21.627240143369175</v>
      </c>
      <c r="K18" s="100">
        <v>28.62037037037037</v>
      </c>
      <c r="L18" s="100">
        <v>28.240143369175627</v>
      </c>
      <c r="M18" s="100">
        <v>21.788888888888888</v>
      </c>
      <c r="N18" s="100">
        <v>22.611111111111111</v>
      </c>
      <c r="O18" s="101">
        <v>20.56648745519713</v>
      </c>
      <c r="P18" s="102">
        <v>0.81887510405810127</v>
      </c>
    </row>
    <row r="19" spans="1:16" x14ac:dyDescent="0.25">
      <c r="A19" s="103" t="s">
        <v>10</v>
      </c>
      <c r="B19" s="81" t="s">
        <v>9</v>
      </c>
      <c r="C19" s="104">
        <v>0.6119397831641461</v>
      </c>
      <c r="D19" s="104">
        <v>0.60489359869044546</v>
      </c>
      <c r="E19" s="104">
        <v>0.23706937458479641</v>
      </c>
      <c r="F19" s="104">
        <v>0.11842512376237624</v>
      </c>
      <c r="G19" s="104">
        <v>0.44913260001094507</v>
      </c>
      <c r="H19" s="104">
        <v>0.52246309963099635</v>
      </c>
      <c r="I19" s="104">
        <v>0.53176449927558511</v>
      </c>
      <c r="J19" s="104">
        <v>0.50373586008264803</v>
      </c>
      <c r="K19" s="104">
        <v>0.78511557023114054</v>
      </c>
      <c r="L19" s="104">
        <v>0.72354102575875845</v>
      </c>
      <c r="M19" s="104">
        <v>0.564451906932118</v>
      </c>
      <c r="N19" s="104">
        <v>0.48950533462657614</v>
      </c>
      <c r="O19" s="84">
        <v>0.53956547461898019</v>
      </c>
      <c r="P19" s="84"/>
    </row>
    <row r="20" spans="1:16" x14ac:dyDescent="0.25">
      <c r="A20" s="106" t="s">
        <v>11</v>
      </c>
      <c r="B20" s="107" t="s">
        <v>7</v>
      </c>
      <c r="C20" s="108">
        <v>20.141577060931901</v>
      </c>
      <c r="D20" s="108">
        <v>18.198412698412699</v>
      </c>
      <c r="E20" s="108">
        <v>11.953405017921147</v>
      </c>
      <c r="F20" s="108">
        <v>17.687037037037037</v>
      </c>
      <c r="G20" s="108">
        <v>14.096774193548388</v>
      </c>
      <c r="H20" s="108">
        <v>16.390740740740739</v>
      </c>
      <c r="I20" s="108">
        <v>15.267025089605735</v>
      </c>
      <c r="J20" s="108">
        <v>17.399641577060933</v>
      </c>
      <c r="K20" s="108">
        <v>7.833333333333333</v>
      </c>
      <c r="L20" s="108">
        <v>10.790322580645162</v>
      </c>
      <c r="M20" s="108">
        <v>14.368518518518519</v>
      </c>
      <c r="N20" s="108">
        <v>19.449820788530467</v>
      </c>
      <c r="O20" s="109">
        <v>15.287538460908987</v>
      </c>
      <c r="P20" s="110">
        <v>2.7898702531897221</v>
      </c>
    </row>
    <row r="21" spans="1:16" x14ac:dyDescent="0.25">
      <c r="A21" s="103" t="s">
        <v>11</v>
      </c>
      <c r="B21" s="81" t="s">
        <v>9</v>
      </c>
      <c r="C21" s="104">
        <v>0.3880602168358539</v>
      </c>
      <c r="D21" s="104">
        <v>0.3951064013095546</v>
      </c>
      <c r="E21" s="104">
        <v>0.63300749739014894</v>
      </c>
      <c r="F21" s="104">
        <v>0.73878403465346532</v>
      </c>
      <c r="G21" s="104">
        <v>0.43047118699720899</v>
      </c>
      <c r="H21" s="104">
        <v>0.40825645756457563</v>
      </c>
      <c r="I21" s="104">
        <v>0.37401764938314969</v>
      </c>
      <c r="J21" s="104">
        <v>0.40526777142380099</v>
      </c>
      <c r="K21" s="104">
        <v>0.21488442976885955</v>
      </c>
      <c r="L21" s="104">
        <v>0.27645897424124161</v>
      </c>
      <c r="M21" s="104">
        <v>0.37222355480930674</v>
      </c>
      <c r="N21" s="104">
        <v>0.42106692531522794</v>
      </c>
      <c r="O21" s="84">
        <v>0.40107130414882058</v>
      </c>
      <c r="P21" s="84"/>
    </row>
    <row r="22" spans="1:16" x14ac:dyDescent="0.25">
      <c r="A22" s="106" t="s">
        <v>12</v>
      </c>
      <c r="B22" s="107" t="s">
        <v>7</v>
      </c>
      <c r="C22" s="108">
        <v>0</v>
      </c>
      <c r="D22" s="108">
        <v>0</v>
      </c>
      <c r="E22" s="108">
        <v>2.4534050179211468</v>
      </c>
      <c r="F22" s="108">
        <v>3.4185185185185185</v>
      </c>
      <c r="G22" s="108">
        <v>3.9426523297491038</v>
      </c>
      <c r="H22" s="108">
        <v>2.7814814814814817</v>
      </c>
      <c r="I22" s="108">
        <v>3.8458781362007168</v>
      </c>
      <c r="J22" s="108">
        <v>3.9068100358422937</v>
      </c>
      <c r="K22" s="108">
        <v>0</v>
      </c>
      <c r="L22" s="108">
        <v>0</v>
      </c>
      <c r="M22" s="108">
        <v>2.4444444444444446</v>
      </c>
      <c r="N22" s="108">
        <v>4.1308243727598564</v>
      </c>
      <c r="O22" s="109">
        <v>2.2627336295641642</v>
      </c>
      <c r="P22" s="110">
        <v>0.43631904716613928</v>
      </c>
    </row>
    <row r="23" spans="1:16" x14ac:dyDescent="0.25">
      <c r="A23" s="103" t="s">
        <v>12</v>
      </c>
      <c r="B23" s="81" t="s">
        <v>9</v>
      </c>
      <c r="C23" s="104">
        <v>0</v>
      </c>
      <c r="D23" s="104">
        <v>0</v>
      </c>
      <c r="E23" s="104">
        <v>0.12992312802505454</v>
      </c>
      <c r="F23" s="104">
        <v>0.14279084158415842</v>
      </c>
      <c r="G23" s="104">
        <v>0.12039621299184589</v>
      </c>
      <c r="H23" s="104">
        <v>6.928044280442805E-2</v>
      </c>
      <c r="I23" s="104">
        <v>9.4217851341265313E-2</v>
      </c>
      <c r="J23" s="104">
        <v>9.0996368493550944E-2</v>
      </c>
      <c r="K23" s="104">
        <v>0</v>
      </c>
      <c r="L23" s="104">
        <v>0</v>
      </c>
      <c r="M23" s="104">
        <v>6.3324538258575203E-2</v>
      </c>
      <c r="N23" s="104">
        <v>8.9427740058195912E-2</v>
      </c>
      <c r="O23" s="84">
        <v>5.9363221232199163E-2</v>
      </c>
      <c r="P23" s="84"/>
    </row>
    <row r="24" spans="1:16" x14ac:dyDescent="0.25">
      <c r="A24" s="94" t="s">
        <v>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workbookViewId="0">
      <selection activeCell="K18" sqref="K18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0" customWidth="1"/>
    <col min="15" max="15" width="10.7109375" style="60" customWidth="1"/>
    <col min="16" max="16" width="9.7109375" style="60" customWidth="1"/>
  </cols>
  <sheetData>
    <row r="1" spans="1:16" ht="18.75" x14ac:dyDescent="0.3">
      <c r="A1" s="73" t="s">
        <v>104</v>
      </c>
    </row>
    <row r="2" spans="1:16" ht="15.75" x14ac:dyDescent="0.25">
      <c r="A2" s="75" t="s">
        <v>105</v>
      </c>
    </row>
    <row r="4" spans="1:16" ht="15.75" thickBot="1" x14ac:dyDescent="0.3">
      <c r="A4" s="77"/>
      <c r="B4" s="77"/>
      <c r="C4" s="78" t="s">
        <v>84</v>
      </c>
      <c r="D4" s="79" t="s">
        <v>85</v>
      </c>
      <c r="E4" s="79" t="s">
        <v>86</v>
      </c>
      <c r="F4" s="79" t="s">
        <v>87</v>
      </c>
      <c r="G4" s="79" t="s">
        <v>88</v>
      </c>
      <c r="H4" s="79" t="s">
        <v>89</v>
      </c>
      <c r="I4" s="79" t="s">
        <v>90</v>
      </c>
      <c r="J4" s="79" t="s">
        <v>91</v>
      </c>
      <c r="K4" s="79" t="s">
        <v>92</v>
      </c>
      <c r="L4" s="79" t="s">
        <v>93</v>
      </c>
      <c r="M4" s="79" t="s">
        <v>94</v>
      </c>
      <c r="N4" s="79" t="s">
        <v>95</v>
      </c>
      <c r="O4" s="78">
        <v>2018</v>
      </c>
      <c r="P4" s="78" t="s">
        <v>39</v>
      </c>
    </row>
    <row r="5" spans="1:16" ht="30" customHeight="1" x14ac:dyDescent="0.25">
      <c r="A5" s="80" t="s">
        <v>106</v>
      </c>
      <c r="B5" s="81" t="s">
        <v>7</v>
      </c>
      <c r="C5" s="82">
        <v>196</v>
      </c>
      <c r="D5" s="82">
        <v>196</v>
      </c>
      <c r="E5" s="82">
        <v>196</v>
      </c>
      <c r="F5" s="82">
        <v>196</v>
      </c>
      <c r="G5" s="82">
        <v>196</v>
      </c>
      <c r="H5" s="82">
        <v>196</v>
      </c>
      <c r="I5" s="82">
        <v>196</v>
      </c>
      <c r="J5" s="82">
        <v>196</v>
      </c>
      <c r="K5" s="82">
        <v>196</v>
      </c>
      <c r="L5" s="82">
        <v>196</v>
      </c>
      <c r="M5" s="82">
        <v>196</v>
      </c>
      <c r="N5" s="82">
        <v>196</v>
      </c>
      <c r="O5" s="87">
        <v>195.99999999999997</v>
      </c>
      <c r="P5" s="84">
        <v>1</v>
      </c>
    </row>
    <row r="6" spans="1:16" ht="30" customHeight="1" x14ac:dyDescent="0.25">
      <c r="A6" s="80" t="s">
        <v>107</v>
      </c>
      <c r="B6" s="81" t="s">
        <v>7</v>
      </c>
      <c r="C6" s="82">
        <v>196</v>
      </c>
      <c r="D6" s="82">
        <v>196</v>
      </c>
      <c r="E6" s="82">
        <v>196</v>
      </c>
      <c r="F6" s="82">
        <v>196</v>
      </c>
      <c r="G6" s="82">
        <v>196</v>
      </c>
      <c r="H6" s="82">
        <v>196</v>
      </c>
      <c r="I6" s="82">
        <v>196</v>
      </c>
      <c r="J6" s="82">
        <v>196</v>
      </c>
      <c r="K6" s="82">
        <v>196</v>
      </c>
      <c r="L6" s="82">
        <v>196</v>
      </c>
      <c r="M6" s="82">
        <v>196</v>
      </c>
      <c r="N6" s="82">
        <v>196</v>
      </c>
      <c r="O6" s="87">
        <v>195.99999999999997</v>
      </c>
      <c r="P6" s="84">
        <v>1</v>
      </c>
    </row>
    <row r="7" spans="1:16" ht="30" customHeight="1" x14ac:dyDescent="0.25">
      <c r="A7" s="80" t="s">
        <v>73</v>
      </c>
      <c r="B7" s="81" t="s">
        <v>7</v>
      </c>
      <c r="C7" s="82">
        <v>196</v>
      </c>
      <c r="D7" s="82">
        <v>196</v>
      </c>
      <c r="E7" s="82">
        <v>196</v>
      </c>
      <c r="F7" s="82">
        <v>196</v>
      </c>
      <c r="G7" s="82">
        <v>196</v>
      </c>
      <c r="H7" s="82">
        <v>196</v>
      </c>
      <c r="I7" s="82">
        <v>196</v>
      </c>
      <c r="J7" s="82">
        <v>196</v>
      </c>
      <c r="K7" s="82">
        <v>196</v>
      </c>
      <c r="L7" s="82">
        <v>196</v>
      </c>
      <c r="M7" s="82">
        <v>196</v>
      </c>
      <c r="N7" s="82">
        <v>196</v>
      </c>
      <c r="O7" s="87">
        <v>195.99999999999997</v>
      </c>
      <c r="P7" s="84">
        <v>1</v>
      </c>
    </row>
    <row r="8" spans="1:16" ht="30" customHeight="1" x14ac:dyDescent="0.25">
      <c r="A8" s="80" t="s">
        <v>74</v>
      </c>
      <c r="B8" s="81" t="s">
        <v>27</v>
      </c>
      <c r="C8" s="86">
        <v>3.593775510204082</v>
      </c>
      <c r="D8" s="86">
        <v>3.593775510204082</v>
      </c>
      <c r="E8" s="86">
        <v>3.4036734693877553</v>
      </c>
      <c r="F8" s="86">
        <v>3.3394897959183671</v>
      </c>
      <c r="G8" s="86">
        <v>3.704081632653061</v>
      </c>
      <c r="H8" s="86">
        <v>4.7047959183673465</v>
      </c>
      <c r="I8" s="86">
        <v>4.9905102040816329</v>
      </c>
      <c r="J8" s="86">
        <v>4.3532653061224496</v>
      </c>
      <c r="K8" s="86">
        <v>4.3650510204081634</v>
      </c>
      <c r="L8" s="86">
        <v>4.0833673469387755</v>
      </c>
      <c r="M8" s="86">
        <v>3.8354081632653063</v>
      </c>
      <c r="N8" s="86">
        <v>3.8354081632653063</v>
      </c>
      <c r="O8" s="87">
        <v>3.9859805819588119</v>
      </c>
      <c r="P8" s="84">
        <v>0.62991961261181872</v>
      </c>
    </row>
    <row r="9" spans="1:16" ht="30" customHeight="1" x14ac:dyDescent="0.25">
      <c r="A9" s="80" t="s">
        <v>75</v>
      </c>
      <c r="B9" s="88" t="s">
        <v>1</v>
      </c>
      <c r="C9" s="89">
        <v>524058.72000000009</v>
      </c>
      <c r="D9" s="89">
        <v>473343.3600000001</v>
      </c>
      <c r="E9" s="89">
        <v>495670.16</v>
      </c>
      <c r="F9" s="89">
        <v>471268.8</v>
      </c>
      <c r="G9" s="89">
        <v>540144</v>
      </c>
      <c r="H9" s="89">
        <v>663940.79999999993</v>
      </c>
      <c r="I9" s="89">
        <v>727736.16</v>
      </c>
      <c r="J9" s="89">
        <v>634810.56000000006</v>
      </c>
      <c r="K9" s="89">
        <v>615996</v>
      </c>
      <c r="L9" s="89">
        <v>596253.30000000005</v>
      </c>
      <c r="M9" s="89">
        <v>541252.80000000005</v>
      </c>
      <c r="N9" s="89">
        <v>559294.56000000006</v>
      </c>
      <c r="O9" s="90">
        <v>6843769.2200000007</v>
      </c>
      <c r="P9" s="84">
        <v>0.62991961261181872</v>
      </c>
    </row>
    <row r="10" spans="1:16" ht="30" customHeight="1" x14ac:dyDescent="0.25">
      <c r="A10" s="80" t="s">
        <v>76</v>
      </c>
      <c r="B10" s="81" t="s">
        <v>7</v>
      </c>
      <c r="C10" s="91">
        <v>158.77822580645162</v>
      </c>
      <c r="D10" s="91">
        <v>143.15625</v>
      </c>
      <c r="E10" s="91">
        <v>102.30955585464334</v>
      </c>
      <c r="F10" s="91">
        <v>149.70277777777778</v>
      </c>
      <c r="G10" s="91">
        <v>178.55376344086022</v>
      </c>
      <c r="H10" s="91">
        <v>186.7</v>
      </c>
      <c r="I10" s="91">
        <v>157.29032258064515</v>
      </c>
      <c r="J10" s="91">
        <v>162.31182795698925</v>
      </c>
      <c r="K10" s="91">
        <v>142.57222222222222</v>
      </c>
      <c r="L10" s="91">
        <v>139.30067114093958</v>
      </c>
      <c r="M10" s="91">
        <v>156.12083333333334</v>
      </c>
      <c r="N10" s="91">
        <v>155.44892473118279</v>
      </c>
      <c r="O10" s="112">
        <v>152.70296803652968</v>
      </c>
      <c r="P10" s="84">
        <v>0.85286076788697185</v>
      </c>
    </row>
    <row r="11" spans="1:16" ht="30" customHeight="1" x14ac:dyDescent="0.25">
      <c r="A11" s="80" t="s">
        <v>76</v>
      </c>
      <c r="B11" s="81" t="s">
        <v>9</v>
      </c>
      <c r="C11" s="92">
        <v>0.81009298880842662</v>
      </c>
      <c r="D11" s="92">
        <v>0.73038903061224492</v>
      </c>
      <c r="E11" s="92">
        <v>0.52198752987062924</v>
      </c>
      <c r="F11" s="92">
        <v>0.7637896825396826</v>
      </c>
      <c r="G11" s="92">
        <v>0.91098858898398072</v>
      </c>
      <c r="H11" s="92">
        <v>0.9525510204081632</v>
      </c>
      <c r="I11" s="92">
        <v>0.80250164581961814</v>
      </c>
      <c r="J11" s="92">
        <v>0.82812157120912877</v>
      </c>
      <c r="K11" s="92">
        <v>0.72740929705215418</v>
      </c>
      <c r="L11" s="92">
        <v>0.71071770990275296</v>
      </c>
      <c r="M11" s="92">
        <v>0.79653486394557826</v>
      </c>
      <c r="N11" s="92">
        <v>0.79310675883256521</v>
      </c>
      <c r="O11" s="93">
        <v>0.77909677569658009</v>
      </c>
      <c r="P11" s="84"/>
    </row>
    <row r="12" spans="1:16" ht="30" customHeight="1" x14ac:dyDescent="0.25">
      <c r="A12" s="80" t="s">
        <v>77</v>
      </c>
      <c r="B12" s="88" t="s">
        <v>1</v>
      </c>
      <c r="C12" s="89">
        <v>478393.68000000005</v>
      </c>
      <c r="D12" s="89">
        <v>395240.87000000011</v>
      </c>
      <c r="E12" s="89">
        <v>299021.7</v>
      </c>
      <c r="F12" s="89">
        <v>409399.94000000012</v>
      </c>
      <c r="G12" s="89">
        <v>495585.30000000005</v>
      </c>
      <c r="H12" s="89">
        <v>636508</v>
      </c>
      <c r="I12" s="89">
        <v>608310.07999999996</v>
      </c>
      <c r="J12" s="89">
        <v>703353.09000000032</v>
      </c>
      <c r="K12" s="89">
        <v>611830.91999999993</v>
      </c>
      <c r="L12" s="89">
        <v>423685.74999999994</v>
      </c>
      <c r="M12" s="89">
        <v>439789.07999999984</v>
      </c>
      <c r="N12" s="89">
        <v>448759.00999999978</v>
      </c>
      <c r="O12" s="90">
        <v>5949877.4199999999</v>
      </c>
      <c r="P12" s="84">
        <v>0.60178107326871688</v>
      </c>
    </row>
    <row r="13" spans="1:16" ht="30" customHeight="1" x14ac:dyDescent="0.25">
      <c r="A13" s="80" t="s">
        <v>97</v>
      </c>
      <c r="B13" s="81" t="s">
        <v>7</v>
      </c>
      <c r="C13" s="91">
        <v>37.221774193548384</v>
      </c>
      <c r="D13" s="91">
        <v>52.84375</v>
      </c>
      <c r="E13" s="91">
        <v>93.690444145356665</v>
      </c>
      <c r="F13" s="91">
        <v>46.297222222222217</v>
      </c>
      <c r="G13" s="91">
        <v>17.446236559139777</v>
      </c>
      <c r="H13" s="91">
        <v>9.3000000000000114</v>
      </c>
      <c r="I13" s="91">
        <v>38.709677419354847</v>
      </c>
      <c r="J13" s="91">
        <v>33.688172043010752</v>
      </c>
      <c r="K13" s="91">
        <v>53.427777777777777</v>
      </c>
      <c r="L13" s="91">
        <v>56.699328859060415</v>
      </c>
      <c r="M13" s="91">
        <v>39.879166666666663</v>
      </c>
      <c r="N13" s="91">
        <v>40.551075268817215</v>
      </c>
      <c r="O13" s="112">
        <v>43.297031963470324</v>
      </c>
      <c r="P13" s="84">
        <v>2.5540875420875429</v>
      </c>
    </row>
    <row r="14" spans="1:16" ht="30" customHeight="1" x14ac:dyDescent="0.25">
      <c r="A14" s="80" t="s">
        <v>102</v>
      </c>
      <c r="B14" s="88" t="s">
        <v>1</v>
      </c>
      <c r="C14" s="89">
        <v>-24923.7</v>
      </c>
      <c r="D14" s="89">
        <v>-31959.9</v>
      </c>
      <c r="E14" s="89">
        <v>-121632.24</v>
      </c>
      <c r="F14" s="89">
        <v>-30000.6</v>
      </c>
      <c r="G14" s="89">
        <v>-11681.999999999996</v>
      </c>
      <c r="H14" s="89">
        <v>-6026.4000000000069</v>
      </c>
      <c r="I14" s="89">
        <v>-25920.000000000007</v>
      </c>
      <c r="J14" s="89">
        <v>-22557.600000000002</v>
      </c>
      <c r="K14" s="89">
        <v>-34621.200000000004</v>
      </c>
      <c r="L14" s="89">
        <v>-38016.900000000016</v>
      </c>
      <c r="M14" s="89">
        <v>-25841.7</v>
      </c>
      <c r="N14" s="89">
        <v>-27153.000000000007</v>
      </c>
      <c r="O14" s="90">
        <v>-400335.24000000005</v>
      </c>
      <c r="P14" s="84">
        <v>3.0349133393145475</v>
      </c>
    </row>
    <row r="15" spans="1:16" x14ac:dyDescent="0.25">
      <c r="A15" s="94" t="s">
        <v>108</v>
      </c>
      <c r="B15" s="95"/>
      <c r="D15" s="96"/>
    </row>
    <row r="17" spans="1:16" ht="15.75" thickBot="1" x14ac:dyDescent="0.3">
      <c r="A17" s="97" t="s">
        <v>103</v>
      </c>
      <c r="B17" s="97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8"/>
      <c r="P17" s="78"/>
    </row>
    <row r="18" spans="1:16" x14ac:dyDescent="0.25">
      <c r="A18" s="98" t="s">
        <v>10</v>
      </c>
      <c r="B18" s="99" t="s">
        <v>7</v>
      </c>
      <c r="C18" s="100">
        <v>67.553763440860209</v>
      </c>
      <c r="D18" s="100">
        <v>61.46577380952381</v>
      </c>
      <c r="E18" s="100">
        <v>45.989232839838493</v>
      </c>
      <c r="F18" s="100">
        <v>27.833333333333332</v>
      </c>
      <c r="G18" s="100">
        <v>29.798387096774192</v>
      </c>
      <c r="H18" s="100">
        <v>42.966666666666669</v>
      </c>
      <c r="I18" s="100">
        <v>47.607526881720432</v>
      </c>
      <c r="J18" s="100">
        <v>68.911290322580641</v>
      </c>
      <c r="K18" s="100">
        <v>68.388888888888886</v>
      </c>
      <c r="L18" s="100">
        <v>92.577181208053688</v>
      </c>
      <c r="M18" s="100">
        <v>75.618055555555557</v>
      </c>
      <c r="N18" s="100">
        <v>65.403225806451616</v>
      </c>
      <c r="O18" s="101">
        <v>57.863698630136987</v>
      </c>
      <c r="P18" s="102">
        <v>0.70252035619001418</v>
      </c>
    </row>
    <row r="19" spans="1:16" x14ac:dyDescent="0.25">
      <c r="A19" s="103" t="s">
        <v>10</v>
      </c>
      <c r="B19" s="81" t="s">
        <v>9</v>
      </c>
      <c r="C19" s="104">
        <v>0.42545987082137621</v>
      </c>
      <c r="D19" s="104">
        <v>0.42936144114926039</v>
      </c>
      <c r="E19" s="104">
        <v>0.44951062934119135</v>
      </c>
      <c r="F19" s="104">
        <v>0.18592396044013135</v>
      </c>
      <c r="G19" s="104">
        <v>0.1668874770407395</v>
      </c>
      <c r="H19" s="104">
        <v>0.23013747545081237</v>
      </c>
      <c r="I19" s="104">
        <v>0.30267295597484278</v>
      </c>
      <c r="J19" s="104">
        <v>0.42456111295130833</v>
      </c>
      <c r="K19" s="104">
        <v>0.47967891516969952</v>
      </c>
      <c r="L19" s="104">
        <v>0.66458532072962739</v>
      </c>
      <c r="M19" s="104">
        <v>0.48435595647957869</v>
      </c>
      <c r="N19" s="104">
        <v>0.42073771767513451</v>
      </c>
      <c r="O19" s="84">
        <v>0.37892975738555917</v>
      </c>
      <c r="P19" s="84"/>
    </row>
    <row r="20" spans="1:16" x14ac:dyDescent="0.25">
      <c r="A20" s="106" t="s">
        <v>11</v>
      </c>
      <c r="B20" s="107" t="s">
        <v>7</v>
      </c>
      <c r="C20" s="108">
        <v>46.95564516129032</v>
      </c>
      <c r="D20" s="108">
        <v>35.69047619047619</v>
      </c>
      <c r="E20" s="108">
        <v>11.095558546433379</v>
      </c>
      <c r="F20" s="108">
        <v>29.069444444444443</v>
      </c>
      <c r="G20" s="108">
        <v>52.755376344086024</v>
      </c>
      <c r="H20" s="108">
        <v>80.733333333333334</v>
      </c>
      <c r="I20" s="108">
        <v>53.682795698924728</v>
      </c>
      <c r="J20" s="108">
        <v>57.70564516129032</v>
      </c>
      <c r="K20" s="108">
        <v>48.18333333333333</v>
      </c>
      <c r="L20" s="108">
        <v>40.723489932885904</v>
      </c>
      <c r="M20" s="108">
        <v>35.231944444444444</v>
      </c>
      <c r="N20" s="108">
        <v>44.461021505376344</v>
      </c>
      <c r="O20" s="109">
        <v>44.728424657534255</v>
      </c>
      <c r="P20" s="110">
        <v>1.8396129413918902</v>
      </c>
    </row>
    <row r="21" spans="1:16" x14ac:dyDescent="0.25">
      <c r="A21" s="103" t="s">
        <v>11</v>
      </c>
      <c r="B21" s="81" t="s">
        <v>9</v>
      </c>
      <c r="C21" s="104">
        <v>0.29573101048835615</v>
      </c>
      <c r="D21" s="104">
        <v>0.24931133771998212</v>
      </c>
      <c r="E21" s="104">
        <v>0.10845085245211536</v>
      </c>
      <c r="F21" s="104">
        <v>0.19418106247564618</v>
      </c>
      <c r="G21" s="104">
        <v>0.29545933576224742</v>
      </c>
      <c r="H21" s="104">
        <v>0.43242278164613462</v>
      </c>
      <c r="I21" s="104">
        <v>0.3412975116215477</v>
      </c>
      <c r="J21" s="104">
        <v>0.35552335210334546</v>
      </c>
      <c r="K21" s="104">
        <v>0.33795737053345282</v>
      </c>
      <c r="L21" s="104">
        <v>0.29234238140664298</v>
      </c>
      <c r="M21" s="104">
        <v>0.2256709991370644</v>
      </c>
      <c r="N21" s="104">
        <v>0.28601691251491518</v>
      </c>
      <c r="O21" s="84">
        <v>0.29291129853372788</v>
      </c>
      <c r="P21" s="84"/>
    </row>
    <row r="22" spans="1:16" x14ac:dyDescent="0.25">
      <c r="A22" s="106" t="s">
        <v>12</v>
      </c>
      <c r="B22" s="107" t="s">
        <v>7</v>
      </c>
      <c r="C22" s="108">
        <v>44.268817204301072</v>
      </c>
      <c r="D22" s="108">
        <v>46</v>
      </c>
      <c r="E22" s="108">
        <v>45.224764468371468</v>
      </c>
      <c r="F22" s="108">
        <v>92.8</v>
      </c>
      <c r="G22" s="108">
        <v>96</v>
      </c>
      <c r="H22" s="108">
        <v>63</v>
      </c>
      <c r="I22" s="108">
        <v>56</v>
      </c>
      <c r="J22" s="108">
        <v>35.69489247311828</v>
      </c>
      <c r="K22" s="114">
        <v>26</v>
      </c>
      <c r="L22" s="114">
        <v>6</v>
      </c>
      <c r="M22" s="108">
        <v>45.270833333333336</v>
      </c>
      <c r="N22" s="108">
        <v>45.58467741935484</v>
      </c>
      <c r="O22" s="109">
        <v>50.110844748858455</v>
      </c>
      <c r="P22" s="115">
        <v>0.69244444304228769</v>
      </c>
    </row>
    <row r="23" spans="1:16" x14ac:dyDescent="0.25">
      <c r="A23" s="103" t="s">
        <v>12</v>
      </c>
      <c r="B23" s="81" t="s">
        <v>9</v>
      </c>
      <c r="C23" s="104">
        <v>0.27880911869026759</v>
      </c>
      <c r="D23" s="104">
        <v>0.32132722113075746</v>
      </c>
      <c r="E23" s="104">
        <v>0.44203851820669338</v>
      </c>
      <c r="F23" s="104">
        <v>0.61989497708422236</v>
      </c>
      <c r="G23" s="104">
        <v>0.53765318719701305</v>
      </c>
      <c r="H23" s="104">
        <v>0.33743974290305306</v>
      </c>
      <c r="I23" s="104">
        <v>0.35602953240360952</v>
      </c>
      <c r="J23" s="104">
        <v>0.21991553494534613</v>
      </c>
      <c r="K23" s="104">
        <v>0.18236371429684761</v>
      </c>
      <c r="L23" s="104">
        <v>4.307229786372966E-2</v>
      </c>
      <c r="M23" s="104">
        <v>0.28997304438335691</v>
      </c>
      <c r="N23" s="104">
        <v>0.29324536980995042</v>
      </c>
      <c r="O23" s="84">
        <v>0.32815894408071306</v>
      </c>
      <c r="P23" s="116"/>
    </row>
    <row r="24" spans="1:16" x14ac:dyDescent="0.25">
      <c r="A24" s="106" t="s">
        <v>13</v>
      </c>
      <c r="B24" s="107" t="s">
        <v>7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14">
        <v>0</v>
      </c>
      <c r="K24" s="108">
        <v>0</v>
      </c>
      <c r="L24" s="114">
        <v>0</v>
      </c>
      <c r="M24" s="114">
        <v>0</v>
      </c>
      <c r="N24" s="114">
        <v>0</v>
      </c>
      <c r="O24" s="109">
        <v>0</v>
      </c>
      <c r="P24" s="110"/>
    </row>
    <row r="25" spans="1:16" x14ac:dyDescent="0.25">
      <c r="A25" s="103" t="s">
        <v>13</v>
      </c>
      <c r="B25" s="81" t="s">
        <v>9</v>
      </c>
      <c r="C25" s="104">
        <v>0</v>
      </c>
      <c r="D25" s="104">
        <v>0</v>
      </c>
      <c r="E25" s="104">
        <v>0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84">
        <v>0</v>
      </c>
      <c r="P25" s="84"/>
    </row>
    <row r="26" spans="1:16" x14ac:dyDescent="0.25">
      <c r="A26" s="106" t="s">
        <v>14</v>
      </c>
      <c r="B26" s="107" t="s">
        <v>7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14">
        <v>0</v>
      </c>
      <c r="K26" s="108">
        <v>0</v>
      </c>
      <c r="L26" s="114">
        <v>0</v>
      </c>
      <c r="M26" s="114">
        <v>0</v>
      </c>
      <c r="N26" s="114">
        <v>0</v>
      </c>
      <c r="O26" s="109">
        <v>0</v>
      </c>
      <c r="P26" s="110"/>
    </row>
    <row r="27" spans="1:16" x14ac:dyDescent="0.25">
      <c r="A27" s="103" t="s">
        <v>14</v>
      </c>
      <c r="B27" s="81" t="s">
        <v>9</v>
      </c>
      <c r="C27" s="104">
        <v>0</v>
      </c>
      <c r="D27" s="104">
        <v>0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84">
        <v>0</v>
      </c>
      <c r="P27" s="84"/>
    </row>
    <row r="28" spans="1:16" x14ac:dyDescent="0.25">
      <c r="A28" s="94" t="s">
        <v>81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C29" sqref="C29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0" customWidth="1"/>
    <col min="15" max="15" width="10.7109375" style="60" customWidth="1"/>
    <col min="16" max="16" width="9.7109375" style="60" customWidth="1"/>
  </cols>
  <sheetData>
    <row r="1" spans="1:16" ht="18.75" x14ac:dyDescent="0.3">
      <c r="A1" s="73" t="s">
        <v>109</v>
      </c>
    </row>
    <row r="2" spans="1:16" ht="15.75" x14ac:dyDescent="0.25">
      <c r="A2" s="75" t="s">
        <v>110</v>
      </c>
    </row>
    <row r="4" spans="1:16" ht="15.75" thickBot="1" x14ac:dyDescent="0.3">
      <c r="A4" s="77"/>
      <c r="B4" s="77"/>
      <c r="C4" s="78" t="s">
        <v>84</v>
      </c>
      <c r="D4" s="79" t="s">
        <v>85</v>
      </c>
      <c r="E4" s="79" t="s">
        <v>86</v>
      </c>
      <c r="F4" s="79" t="s">
        <v>87</v>
      </c>
      <c r="G4" s="79" t="s">
        <v>88</v>
      </c>
      <c r="H4" s="79" t="s">
        <v>89</v>
      </c>
      <c r="I4" s="79" t="s">
        <v>90</v>
      </c>
      <c r="J4" s="79" t="s">
        <v>91</v>
      </c>
      <c r="K4" s="79" t="s">
        <v>92</v>
      </c>
      <c r="L4" s="79" t="s">
        <v>93</v>
      </c>
      <c r="M4" s="79" t="s">
        <v>94</v>
      </c>
      <c r="N4" s="79" t="s">
        <v>95</v>
      </c>
      <c r="O4" s="78">
        <v>2018</v>
      </c>
      <c r="P4" s="78" t="s">
        <v>39</v>
      </c>
    </row>
    <row r="5" spans="1:16" ht="30" customHeight="1" x14ac:dyDescent="0.25">
      <c r="A5" s="80" t="s">
        <v>71</v>
      </c>
      <c r="B5" s="81" t="s">
        <v>7</v>
      </c>
      <c r="C5" s="82">
        <v>68</v>
      </c>
      <c r="D5" s="82">
        <v>68</v>
      </c>
      <c r="E5" s="82">
        <v>68</v>
      </c>
      <c r="F5" s="82">
        <v>68</v>
      </c>
      <c r="G5" s="82">
        <v>68</v>
      </c>
      <c r="H5" s="82">
        <v>68</v>
      </c>
      <c r="I5" s="82">
        <v>68</v>
      </c>
      <c r="J5" s="82">
        <v>68</v>
      </c>
      <c r="K5" s="82">
        <v>68</v>
      </c>
      <c r="L5" s="82">
        <v>68</v>
      </c>
      <c r="M5" s="82">
        <v>68</v>
      </c>
      <c r="N5" s="82">
        <v>68</v>
      </c>
      <c r="O5" s="87">
        <v>68</v>
      </c>
      <c r="P5" s="84">
        <v>1.0303030303030303</v>
      </c>
    </row>
    <row r="6" spans="1:16" ht="30" customHeight="1" x14ac:dyDescent="0.25">
      <c r="A6" s="80" t="s">
        <v>72</v>
      </c>
      <c r="B6" s="81" t="s">
        <v>7</v>
      </c>
      <c r="C6" s="82">
        <v>68</v>
      </c>
      <c r="D6" s="82">
        <v>68</v>
      </c>
      <c r="E6" s="82">
        <v>68</v>
      </c>
      <c r="F6" s="82">
        <v>68</v>
      </c>
      <c r="G6" s="82">
        <v>68</v>
      </c>
      <c r="H6" s="82">
        <v>68</v>
      </c>
      <c r="I6" s="82">
        <v>68</v>
      </c>
      <c r="J6" s="82">
        <v>68</v>
      </c>
      <c r="K6" s="82">
        <v>68</v>
      </c>
      <c r="L6" s="82">
        <v>68</v>
      </c>
      <c r="M6" s="82">
        <v>68</v>
      </c>
      <c r="N6" s="82">
        <v>68</v>
      </c>
      <c r="O6" s="87">
        <v>68</v>
      </c>
      <c r="P6" s="84">
        <v>1.0303030303030303</v>
      </c>
    </row>
    <row r="7" spans="1:16" ht="30" customHeight="1" x14ac:dyDescent="0.25">
      <c r="A7" s="80" t="s">
        <v>111</v>
      </c>
      <c r="B7" s="81" t="s">
        <v>7</v>
      </c>
      <c r="C7" s="82">
        <v>68</v>
      </c>
      <c r="D7" s="82">
        <v>68</v>
      </c>
      <c r="E7" s="82">
        <v>68</v>
      </c>
      <c r="F7" s="82">
        <v>68</v>
      </c>
      <c r="G7" s="82">
        <v>68</v>
      </c>
      <c r="H7" s="82">
        <v>68</v>
      </c>
      <c r="I7" s="82">
        <v>68</v>
      </c>
      <c r="J7" s="82">
        <v>68</v>
      </c>
      <c r="K7" s="82">
        <v>68</v>
      </c>
      <c r="L7" s="82">
        <v>68</v>
      </c>
      <c r="M7" s="82">
        <v>68</v>
      </c>
      <c r="N7" s="82">
        <v>68</v>
      </c>
      <c r="O7" s="87">
        <v>68</v>
      </c>
      <c r="P7" s="84">
        <v>1.0303030303030303</v>
      </c>
    </row>
    <row r="8" spans="1:16" ht="30" customHeight="1" x14ac:dyDescent="0.25">
      <c r="A8" s="80" t="s">
        <v>74</v>
      </c>
      <c r="B8" s="81" t="s">
        <v>27</v>
      </c>
      <c r="C8" s="86">
        <v>0.50470588235294123</v>
      </c>
      <c r="D8" s="86">
        <v>0.50470588235294123</v>
      </c>
      <c r="E8" s="86">
        <v>0.50470588235294123</v>
      </c>
      <c r="F8" s="86">
        <v>0.50470588235294123</v>
      </c>
      <c r="G8" s="86">
        <v>0.50470588235294123</v>
      </c>
      <c r="H8" s="86">
        <v>0.50470588235294123</v>
      </c>
      <c r="I8" s="86">
        <v>0.50470588235294123</v>
      </c>
      <c r="J8" s="86">
        <v>0.50470588235294123</v>
      </c>
      <c r="K8" s="86">
        <v>0.50470588235294123</v>
      </c>
      <c r="L8" s="86">
        <v>0.50470588235294123</v>
      </c>
      <c r="M8" s="86">
        <v>0.50470588235294123</v>
      </c>
      <c r="N8" s="86">
        <v>0.50470588235294123</v>
      </c>
      <c r="O8" s="87">
        <v>0.50470588235294123</v>
      </c>
      <c r="P8" s="84">
        <v>0.44969905425189044</v>
      </c>
    </row>
    <row r="9" spans="1:16" ht="30" customHeight="1" x14ac:dyDescent="0.25">
      <c r="A9" s="80" t="s">
        <v>75</v>
      </c>
      <c r="B9" s="88" t="s">
        <v>1</v>
      </c>
      <c r="C9" s="89">
        <v>25534.080000000002</v>
      </c>
      <c r="D9" s="89">
        <v>23063.040000000001</v>
      </c>
      <c r="E9" s="89">
        <v>25499.759999999998</v>
      </c>
      <c r="F9" s="89">
        <v>24710.400000000001</v>
      </c>
      <c r="G9" s="89">
        <v>25534.080000000002</v>
      </c>
      <c r="H9" s="89">
        <v>24710.400000000001</v>
      </c>
      <c r="I9" s="89">
        <v>25534.080000000002</v>
      </c>
      <c r="J9" s="89">
        <v>25534.080000000002</v>
      </c>
      <c r="K9" s="89">
        <v>24710.400000000001</v>
      </c>
      <c r="L9" s="89">
        <v>25568.400000000001</v>
      </c>
      <c r="M9" s="89">
        <v>24710.400000000001</v>
      </c>
      <c r="N9" s="89">
        <v>25534.080000000002</v>
      </c>
      <c r="O9" s="90">
        <v>300643.20000000007</v>
      </c>
      <c r="P9" s="84">
        <v>0.46332629832012961</v>
      </c>
    </row>
    <row r="10" spans="1:16" ht="30" customHeight="1" x14ac:dyDescent="0.25">
      <c r="A10" s="80" t="s">
        <v>76</v>
      </c>
      <c r="B10" s="81" t="s">
        <v>7</v>
      </c>
      <c r="C10" s="91">
        <v>57.733870967741936</v>
      </c>
      <c r="D10" s="91">
        <v>62.605654761904759</v>
      </c>
      <c r="E10" s="91">
        <v>66.900403768506052</v>
      </c>
      <c r="F10" s="91">
        <v>46.56666666666667</v>
      </c>
      <c r="G10" s="91">
        <v>54.24596774193548</v>
      </c>
      <c r="H10" s="91">
        <v>52.884722222222223</v>
      </c>
      <c r="I10" s="91">
        <v>54.541666666666664</v>
      </c>
      <c r="J10" s="91">
        <v>54.966397849462368</v>
      </c>
      <c r="K10" s="91">
        <v>41.274999999999999</v>
      </c>
      <c r="L10" s="91">
        <v>40.675167785234898</v>
      </c>
      <c r="M10" s="91">
        <v>50.161111111111111</v>
      </c>
      <c r="N10" s="91">
        <v>53.299731182795696</v>
      </c>
      <c r="O10" s="112">
        <v>52.963698630136996</v>
      </c>
      <c r="P10" s="84">
        <v>1.1663080310906879</v>
      </c>
    </row>
    <row r="11" spans="1:16" ht="30" customHeight="1" x14ac:dyDescent="0.25">
      <c r="A11" s="80" t="s">
        <v>76</v>
      </c>
      <c r="B11" s="81" t="s">
        <v>9</v>
      </c>
      <c r="C11" s="92">
        <v>0.84902751423149903</v>
      </c>
      <c r="D11" s="92">
        <v>0.92067139355742289</v>
      </c>
      <c r="E11" s="92">
        <v>0.98382946718391251</v>
      </c>
      <c r="F11" s="92">
        <v>0.68480392156862746</v>
      </c>
      <c r="G11" s="92">
        <v>0.79773481973434535</v>
      </c>
      <c r="H11" s="92">
        <v>0.77771650326797381</v>
      </c>
      <c r="I11" s="92">
        <v>0.80208333333333326</v>
      </c>
      <c r="J11" s="92">
        <v>0.80832938013915245</v>
      </c>
      <c r="K11" s="92">
        <v>0.60698529411764701</v>
      </c>
      <c r="L11" s="92">
        <v>0.59816423213580727</v>
      </c>
      <c r="M11" s="92">
        <v>0.7376633986928105</v>
      </c>
      <c r="N11" s="92">
        <v>0.7838195762175838</v>
      </c>
      <c r="O11" s="93">
        <v>0.77887792103142639</v>
      </c>
      <c r="P11" s="84"/>
    </row>
    <row r="12" spans="1:16" ht="30" customHeight="1" x14ac:dyDescent="0.25">
      <c r="A12" s="80" t="s">
        <v>77</v>
      </c>
      <c r="B12" s="88" t="s">
        <v>1</v>
      </c>
      <c r="C12" s="89">
        <v>21914.460000000006</v>
      </c>
      <c r="D12" s="89">
        <v>21504.290000000008</v>
      </c>
      <c r="E12" s="89">
        <v>25051.930000000004</v>
      </c>
      <c r="F12" s="89">
        <v>17952.720000000005</v>
      </c>
      <c r="G12" s="89">
        <v>20874.810000000005</v>
      </c>
      <c r="H12" s="89">
        <v>19153.43</v>
      </c>
      <c r="I12" s="89">
        <v>20465.80999999999</v>
      </c>
      <c r="J12" s="89">
        <v>20627.049999999992</v>
      </c>
      <c r="K12" s="89">
        <v>14516.82</v>
      </c>
      <c r="L12" s="89">
        <v>15584.589999999997</v>
      </c>
      <c r="M12" s="89">
        <v>18125.439999999999</v>
      </c>
      <c r="N12" s="89">
        <v>20136.649999999998</v>
      </c>
      <c r="O12" s="90">
        <v>235908</v>
      </c>
      <c r="P12" s="84">
        <v>0.53256503238049946</v>
      </c>
    </row>
    <row r="13" spans="1:16" ht="30" customHeight="1" x14ac:dyDescent="0.25">
      <c r="A13" s="80" t="s">
        <v>97</v>
      </c>
      <c r="B13" s="81" t="s">
        <v>7</v>
      </c>
      <c r="C13" s="91">
        <v>10.266129032258064</v>
      </c>
      <c r="D13" s="91">
        <v>5.3943452380952408</v>
      </c>
      <c r="E13" s="91">
        <v>1.0995962314939476</v>
      </c>
      <c r="F13" s="91">
        <v>21.43333333333333</v>
      </c>
      <c r="G13" s="91">
        <v>13.75403225806452</v>
      </c>
      <c r="H13" s="91">
        <v>15.115277777777777</v>
      </c>
      <c r="I13" s="91">
        <v>13.458333333333336</v>
      </c>
      <c r="J13" s="91">
        <v>13.033602150537632</v>
      </c>
      <c r="K13" s="91">
        <v>26.725000000000001</v>
      </c>
      <c r="L13" s="91">
        <v>27.324832214765102</v>
      </c>
      <c r="M13" s="91">
        <v>17.838888888888889</v>
      </c>
      <c r="N13" s="91">
        <v>14.700268817204304</v>
      </c>
      <c r="O13" s="112">
        <v>15.036301369863015</v>
      </c>
      <c r="P13" s="84">
        <v>0.73032225154694053</v>
      </c>
    </row>
    <row r="14" spans="1:16" ht="30" customHeight="1" x14ac:dyDescent="0.25">
      <c r="A14" s="80" t="s">
        <v>102</v>
      </c>
      <c r="B14" s="88" t="s">
        <v>1</v>
      </c>
      <c r="C14" s="89">
        <v>-1603.98</v>
      </c>
      <c r="D14" s="89">
        <v>-761.25000000000045</v>
      </c>
      <c r="E14" s="89">
        <v>-171.57000000000065</v>
      </c>
      <c r="F14" s="89">
        <v>-3240.7200000000003</v>
      </c>
      <c r="G14" s="89">
        <v>-2148.9300000000007</v>
      </c>
      <c r="H14" s="89">
        <v>-2285.4300000000003</v>
      </c>
      <c r="I14" s="89">
        <v>-2102.7300000000005</v>
      </c>
      <c r="J14" s="89">
        <v>-2036.37</v>
      </c>
      <c r="K14" s="89">
        <v>-4040.82</v>
      </c>
      <c r="L14" s="89">
        <v>-4274.97</v>
      </c>
      <c r="M14" s="89">
        <v>-2697.2400000000002</v>
      </c>
      <c r="N14" s="89">
        <v>-2296.7700000000004</v>
      </c>
      <c r="O14" s="90">
        <v>-27660.780000000006</v>
      </c>
      <c r="P14" s="84">
        <v>0.74726259952822394</v>
      </c>
    </row>
    <row r="15" spans="1:16" x14ac:dyDescent="0.25">
      <c r="A15" s="94" t="s">
        <v>108</v>
      </c>
      <c r="B15" s="95"/>
      <c r="D15" s="96"/>
      <c r="P15" s="117"/>
    </row>
    <row r="16" spans="1:16" x14ac:dyDescent="0.25">
      <c r="P16" s="117"/>
    </row>
    <row r="17" spans="1:16" ht="15.75" thickBot="1" x14ac:dyDescent="0.3">
      <c r="A17" s="97" t="s">
        <v>103</v>
      </c>
      <c r="B17" s="97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8"/>
      <c r="P17" s="118"/>
    </row>
    <row r="18" spans="1:16" x14ac:dyDescent="0.25">
      <c r="A18" s="98" t="s">
        <v>10</v>
      </c>
      <c r="B18" s="99" t="s">
        <v>7</v>
      </c>
      <c r="C18" s="100">
        <v>0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1">
        <v>0</v>
      </c>
      <c r="P18" s="102"/>
    </row>
    <row r="19" spans="1:16" x14ac:dyDescent="0.25">
      <c r="A19" s="103" t="s">
        <v>10</v>
      </c>
      <c r="B19" s="81" t="s">
        <v>9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84">
        <v>0</v>
      </c>
      <c r="P19" s="84"/>
    </row>
    <row r="20" spans="1:16" x14ac:dyDescent="0.25">
      <c r="A20" s="106" t="s">
        <v>11</v>
      </c>
      <c r="B20" s="107" t="s">
        <v>7</v>
      </c>
      <c r="C20" s="108">
        <v>39.185483870967744</v>
      </c>
      <c r="D20" s="108">
        <v>43</v>
      </c>
      <c r="E20" s="108">
        <v>41.90040376850606</v>
      </c>
      <c r="F20" s="108">
        <v>41.56666666666667</v>
      </c>
      <c r="G20" s="108">
        <v>40.052419354838712</v>
      </c>
      <c r="H20" s="108">
        <v>32.884722222222223</v>
      </c>
      <c r="I20" s="108">
        <v>34.541666666666664</v>
      </c>
      <c r="J20" s="108">
        <v>34.966397849462368</v>
      </c>
      <c r="K20" s="108">
        <v>20.608333333333334</v>
      </c>
      <c r="L20" s="108">
        <v>29.051006711409396</v>
      </c>
      <c r="M20" s="108">
        <v>30.827777777777779</v>
      </c>
      <c r="N20" s="108">
        <v>35.23521505376344</v>
      </c>
      <c r="O20" s="109">
        <v>35.295890410958904</v>
      </c>
      <c r="P20" s="110">
        <v>1.0943919808582632</v>
      </c>
    </row>
    <row r="21" spans="1:16" x14ac:dyDescent="0.25">
      <c r="A21" s="103" t="s">
        <v>11</v>
      </c>
      <c r="B21" s="81" t="s">
        <v>9</v>
      </c>
      <c r="C21" s="104">
        <v>0.67872607906132143</v>
      </c>
      <c r="D21" s="104">
        <v>0.6868389151672174</v>
      </c>
      <c r="E21" s="104">
        <v>0.62631017764097618</v>
      </c>
      <c r="F21" s="104">
        <v>0.89262705798138875</v>
      </c>
      <c r="G21" s="104">
        <v>0.73834832379394943</v>
      </c>
      <c r="H21" s="104">
        <v>0.6218189458203115</v>
      </c>
      <c r="I21" s="104">
        <v>0.63330786860198618</v>
      </c>
      <c r="J21" s="104">
        <v>0.63614133757183033</v>
      </c>
      <c r="K21" s="104">
        <v>0.49929335756107412</v>
      </c>
      <c r="L21" s="104">
        <v>0.71421971421971431</v>
      </c>
      <c r="M21" s="104">
        <v>0.61457525750359954</v>
      </c>
      <c r="N21" s="104">
        <v>0.66107678729037955</v>
      </c>
      <c r="O21" s="84">
        <v>0.66641664619085172</v>
      </c>
      <c r="P21" s="84"/>
    </row>
    <row r="22" spans="1:16" x14ac:dyDescent="0.25">
      <c r="A22" s="106" t="s">
        <v>12</v>
      </c>
      <c r="B22" s="107" t="s">
        <v>7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14">
        <v>0</v>
      </c>
      <c r="O22" s="109">
        <v>0</v>
      </c>
      <c r="P22" s="110"/>
    </row>
    <row r="23" spans="1:16" x14ac:dyDescent="0.25">
      <c r="A23" s="103" t="s">
        <v>12</v>
      </c>
      <c r="B23" s="81" t="s">
        <v>9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84">
        <v>0</v>
      </c>
      <c r="P23" s="84"/>
    </row>
    <row r="24" spans="1:16" x14ac:dyDescent="0.25">
      <c r="A24" s="106" t="s">
        <v>14</v>
      </c>
      <c r="B24" s="107" t="s">
        <v>7</v>
      </c>
      <c r="C24" s="108">
        <v>18.548387096774192</v>
      </c>
      <c r="D24" s="108">
        <v>19.605654761904763</v>
      </c>
      <c r="E24" s="108">
        <v>25</v>
      </c>
      <c r="F24" s="108">
        <v>5</v>
      </c>
      <c r="G24" s="108">
        <v>14.193548387096774</v>
      </c>
      <c r="H24" s="108">
        <v>20</v>
      </c>
      <c r="I24" s="108">
        <v>20</v>
      </c>
      <c r="J24" s="108">
        <v>20</v>
      </c>
      <c r="K24" s="108">
        <v>20.666666666666668</v>
      </c>
      <c r="L24" s="108">
        <v>11.624161073825503</v>
      </c>
      <c r="M24" s="108">
        <v>19.333333333333332</v>
      </c>
      <c r="N24" s="108">
        <v>18.06451612903226</v>
      </c>
      <c r="O24" s="109">
        <v>17.667808219178081</v>
      </c>
      <c r="P24" s="110">
        <v>1.342557251908397</v>
      </c>
    </row>
    <row r="25" spans="1:16" x14ac:dyDescent="0.25">
      <c r="A25" s="103" t="s">
        <v>14</v>
      </c>
      <c r="B25" s="81" t="s">
        <v>9</v>
      </c>
      <c r="C25" s="104">
        <v>0.32127392093867857</v>
      </c>
      <c r="D25" s="104">
        <v>0.31316108483278271</v>
      </c>
      <c r="E25" s="104">
        <v>0.37368982235902393</v>
      </c>
      <c r="F25" s="104">
        <v>0.10737294201861131</v>
      </c>
      <c r="G25" s="104">
        <v>0.26165167620605073</v>
      </c>
      <c r="H25" s="104">
        <v>0.3781810541796885</v>
      </c>
      <c r="I25" s="104">
        <v>0.36669213139801377</v>
      </c>
      <c r="J25" s="104">
        <v>0.36385866242816967</v>
      </c>
      <c r="K25" s="104">
        <v>0.50070664243892593</v>
      </c>
      <c r="L25" s="104">
        <v>0.2857802857802858</v>
      </c>
      <c r="M25" s="104">
        <v>0.38542474249640046</v>
      </c>
      <c r="N25" s="104">
        <v>0.3389232127096205</v>
      </c>
      <c r="O25" s="84">
        <v>0.33358335380914805</v>
      </c>
      <c r="P25" s="84"/>
    </row>
    <row r="26" spans="1:16" x14ac:dyDescent="0.25">
      <c r="A26" s="94" t="s">
        <v>81</v>
      </c>
      <c r="O26" s="119"/>
    </row>
    <row r="27" spans="1:16" x14ac:dyDescent="0.25">
      <c r="O27" s="120"/>
    </row>
    <row r="28" spans="1:16" x14ac:dyDescent="0.25"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spans="1:16" x14ac:dyDescent="0.25"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</row>
    <row r="31" spans="1:16" x14ac:dyDescent="0.25"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F1" sqref="F1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0" customWidth="1"/>
    <col min="15" max="15" width="10.7109375" style="60" customWidth="1"/>
    <col min="16" max="16" width="9.7109375" style="60" customWidth="1"/>
    <col min="18" max="18" width="9.140625" style="74"/>
  </cols>
  <sheetData>
    <row r="1" spans="1:21" ht="18.75" x14ac:dyDescent="0.3">
      <c r="A1" s="73" t="s">
        <v>112</v>
      </c>
      <c r="F1" s="89"/>
    </row>
    <row r="2" spans="1:21" ht="15.75" x14ac:dyDescent="0.25">
      <c r="A2" s="75"/>
    </row>
    <row r="3" spans="1:21" ht="15.75" x14ac:dyDescent="0.25">
      <c r="A3" s="75" t="s">
        <v>113</v>
      </c>
    </row>
    <row r="4" spans="1:21" ht="15.75" thickBot="1" x14ac:dyDescent="0.3">
      <c r="A4" s="77"/>
      <c r="B4" s="163"/>
      <c r="C4" s="79" t="s">
        <v>84</v>
      </c>
      <c r="D4" s="79" t="s">
        <v>85</v>
      </c>
      <c r="E4" s="79" t="s">
        <v>86</v>
      </c>
      <c r="F4" s="79" t="s">
        <v>87</v>
      </c>
      <c r="G4" s="79" t="s">
        <v>88</v>
      </c>
      <c r="H4" s="79" t="s">
        <v>89</v>
      </c>
      <c r="I4" s="79" t="s">
        <v>90</v>
      </c>
      <c r="J4" s="79" t="s">
        <v>91</v>
      </c>
      <c r="K4" s="79" t="s">
        <v>92</v>
      </c>
      <c r="L4" s="79" t="s">
        <v>93</v>
      </c>
      <c r="M4" s="79" t="s">
        <v>94</v>
      </c>
      <c r="N4" s="164" t="s">
        <v>95</v>
      </c>
      <c r="O4" s="173">
        <v>2018</v>
      </c>
      <c r="P4" s="79" t="s">
        <v>39</v>
      </c>
    </row>
    <row r="5" spans="1:21" ht="30" customHeight="1" x14ac:dyDescent="0.25">
      <c r="A5" s="137" t="s">
        <v>31</v>
      </c>
      <c r="B5" s="81" t="s">
        <v>0</v>
      </c>
      <c r="C5" s="89"/>
      <c r="D5" s="89"/>
      <c r="E5" s="89"/>
      <c r="F5" s="89"/>
      <c r="G5" s="89"/>
      <c r="H5" s="89"/>
      <c r="I5" s="89"/>
      <c r="J5" s="89"/>
      <c r="K5" s="89"/>
      <c r="L5" s="82"/>
      <c r="M5" s="82"/>
      <c r="N5" s="184"/>
      <c r="O5" s="154">
        <v>0</v>
      </c>
      <c r="P5" s="104">
        <v>0</v>
      </c>
      <c r="U5" s="61"/>
    </row>
    <row r="6" spans="1:21" ht="30" customHeight="1" x14ac:dyDescent="0.25">
      <c r="A6" s="137" t="s">
        <v>32</v>
      </c>
      <c r="B6" s="81" t="s">
        <v>0</v>
      </c>
      <c r="C6" s="89"/>
      <c r="D6" s="89"/>
      <c r="E6" s="89"/>
      <c r="G6" s="89"/>
      <c r="H6" s="89"/>
      <c r="I6" s="89"/>
      <c r="J6" s="89"/>
      <c r="K6" s="89"/>
      <c r="L6" s="82"/>
      <c r="M6" s="82"/>
      <c r="N6" s="184"/>
      <c r="O6" s="185">
        <v>0</v>
      </c>
      <c r="P6" s="92">
        <v>0</v>
      </c>
    </row>
    <row r="7" spans="1:21" ht="30" customHeight="1" x14ac:dyDescent="0.25">
      <c r="A7" s="137" t="s">
        <v>33</v>
      </c>
      <c r="B7" s="81" t="s">
        <v>0</v>
      </c>
      <c r="C7" s="89"/>
      <c r="D7" s="89"/>
      <c r="E7" s="89">
        <v>60</v>
      </c>
      <c r="F7" s="89"/>
      <c r="G7" s="89"/>
      <c r="H7" s="89"/>
      <c r="I7" s="89"/>
      <c r="J7" s="89"/>
      <c r="K7" s="89"/>
      <c r="L7" s="82"/>
      <c r="M7" s="82"/>
      <c r="N7" s="184"/>
      <c r="O7" s="185">
        <v>60</v>
      </c>
      <c r="P7" s="92"/>
    </row>
    <row r="8" spans="1:21" ht="30" customHeight="1" x14ac:dyDescent="0.25">
      <c r="A8" s="137" t="s">
        <v>34</v>
      </c>
      <c r="B8" s="81" t="s">
        <v>0</v>
      </c>
      <c r="C8" s="89"/>
      <c r="D8" s="89"/>
      <c r="E8" s="89"/>
      <c r="F8" s="89"/>
      <c r="G8" s="89"/>
      <c r="H8" s="89"/>
      <c r="I8" s="89"/>
      <c r="J8" s="89"/>
      <c r="K8" s="89"/>
      <c r="L8" s="82"/>
      <c r="M8" s="82"/>
      <c r="N8" s="184"/>
      <c r="O8" s="185">
        <v>0</v>
      </c>
      <c r="P8" s="92"/>
    </row>
    <row r="9" spans="1:21" ht="30" customHeight="1" x14ac:dyDescent="0.25">
      <c r="A9" s="137" t="s">
        <v>35</v>
      </c>
      <c r="B9" s="81" t="s">
        <v>0</v>
      </c>
      <c r="C9" s="89">
        <v>2660</v>
      </c>
      <c r="D9" s="89"/>
      <c r="E9" s="89">
        <v>300</v>
      </c>
      <c r="F9" s="89">
        <v>186</v>
      </c>
      <c r="G9" s="89"/>
      <c r="H9" s="89"/>
      <c r="I9" s="89"/>
      <c r="J9" s="89"/>
      <c r="K9" s="89"/>
      <c r="L9" s="82"/>
      <c r="M9" s="82"/>
      <c r="N9" s="184"/>
      <c r="O9" s="185">
        <v>3146</v>
      </c>
      <c r="P9" s="92"/>
    </row>
    <row r="10" spans="1:21" ht="30" customHeight="1" x14ac:dyDescent="0.25">
      <c r="A10" s="137" t="s">
        <v>36</v>
      </c>
      <c r="B10" s="81" t="s">
        <v>0</v>
      </c>
      <c r="C10" s="89"/>
      <c r="D10" s="89"/>
      <c r="E10" s="89"/>
      <c r="F10" s="89"/>
      <c r="G10" s="89"/>
      <c r="H10" s="89"/>
      <c r="I10" s="89"/>
      <c r="J10" s="89"/>
      <c r="K10" s="89"/>
      <c r="L10" s="82"/>
      <c r="M10" s="82"/>
      <c r="N10" s="184"/>
      <c r="O10" s="185">
        <v>0</v>
      </c>
      <c r="P10" s="92"/>
    </row>
    <row r="11" spans="1:21" ht="30" customHeight="1" x14ac:dyDescent="0.25">
      <c r="A11" s="137" t="s">
        <v>37</v>
      </c>
      <c r="B11" s="81" t="s">
        <v>0</v>
      </c>
      <c r="C11" s="89"/>
      <c r="D11" s="89"/>
      <c r="E11" s="89"/>
      <c r="F11" s="89"/>
      <c r="G11" s="89"/>
      <c r="H11" s="89"/>
      <c r="I11" s="89"/>
      <c r="J11" s="89">
        <v>100</v>
      </c>
      <c r="K11" s="89"/>
      <c r="L11" s="82"/>
      <c r="M11" s="82"/>
      <c r="N11" s="184"/>
      <c r="O11" s="185">
        <v>100</v>
      </c>
      <c r="P11" s="92"/>
    </row>
    <row r="12" spans="1:21" ht="30" customHeight="1" thickBot="1" x14ac:dyDescent="0.3">
      <c r="A12" s="160" t="s">
        <v>38</v>
      </c>
      <c r="B12" s="128" t="s">
        <v>0</v>
      </c>
      <c r="C12" s="129"/>
      <c r="D12" s="129"/>
      <c r="E12" s="186"/>
      <c r="F12" s="186"/>
      <c r="G12" s="187"/>
      <c r="H12" s="187"/>
      <c r="I12" s="187"/>
      <c r="J12" s="187"/>
      <c r="K12" s="187"/>
      <c r="L12" s="186"/>
      <c r="M12" s="186"/>
      <c r="N12" s="188"/>
      <c r="O12" s="189">
        <v>0</v>
      </c>
      <c r="P12" s="182"/>
    </row>
    <row r="13" spans="1:21" ht="30" customHeight="1" x14ac:dyDescent="0.25">
      <c r="A13" s="174" t="s">
        <v>114</v>
      </c>
      <c r="B13" s="175" t="s">
        <v>0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7"/>
      <c r="N13" s="178"/>
      <c r="O13" s="179">
        <v>0</v>
      </c>
      <c r="P13" s="180">
        <v>0</v>
      </c>
    </row>
    <row r="14" spans="1:21" ht="30" customHeight="1" x14ac:dyDescent="0.25">
      <c r="A14" s="137" t="s">
        <v>115</v>
      </c>
      <c r="B14" s="181" t="s">
        <v>30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67"/>
      <c r="O14" s="168"/>
      <c r="P14" s="92">
        <v>0</v>
      </c>
    </row>
    <row r="15" spans="1:21" ht="30" customHeight="1" thickBot="1" x14ac:dyDescent="0.3">
      <c r="A15" s="160" t="s">
        <v>116</v>
      </c>
      <c r="B15" s="128" t="s">
        <v>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69"/>
      <c r="O15" s="170">
        <v>0</v>
      </c>
      <c r="P15" s="182">
        <v>0</v>
      </c>
    </row>
    <row r="16" spans="1:21" ht="30" customHeight="1" x14ac:dyDescent="0.25">
      <c r="A16" s="174" t="s">
        <v>117</v>
      </c>
      <c r="B16" s="175" t="s">
        <v>0</v>
      </c>
      <c r="C16" s="176">
        <v>2660</v>
      </c>
      <c r="D16" s="176"/>
      <c r="E16" s="176">
        <v>360</v>
      </c>
      <c r="F16" s="176">
        <v>186</v>
      </c>
      <c r="G16" s="176"/>
      <c r="H16" s="176"/>
      <c r="I16" s="176"/>
      <c r="J16" s="176">
        <v>100</v>
      </c>
      <c r="K16" s="176"/>
      <c r="L16" s="176"/>
      <c r="M16" s="177"/>
      <c r="N16" s="178"/>
      <c r="O16" s="179">
        <v>3306</v>
      </c>
      <c r="P16" s="180">
        <v>59.035714285714285</v>
      </c>
    </row>
    <row r="17" spans="1:16" ht="30" customHeight="1" x14ac:dyDescent="0.25">
      <c r="A17" s="137" t="s">
        <v>118</v>
      </c>
      <c r="B17" s="181" t="s">
        <v>30</v>
      </c>
      <c r="C17" s="155">
        <v>185.05004664812031</v>
      </c>
      <c r="D17" s="155"/>
      <c r="E17" s="155">
        <v>231.61264831666668</v>
      </c>
      <c r="F17" s="155">
        <v>187.30629032258065</v>
      </c>
      <c r="G17" s="155"/>
      <c r="H17" s="155"/>
      <c r="I17" s="155"/>
      <c r="J17" s="155">
        <v>293.37450000000001</v>
      </c>
      <c r="K17" s="155"/>
      <c r="L17" s="155"/>
      <c r="M17" s="155"/>
      <c r="N17" s="167"/>
      <c r="O17" s="168">
        <v>193.5239254319419</v>
      </c>
      <c r="P17" s="92">
        <v>0.40695614550183351</v>
      </c>
    </row>
    <row r="18" spans="1:16" ht="30" customHeight="1" thickBot="1" x14ac:dyDescent="0.3">
      <c r="A18" s="160" t="s">
        <v>119</v>
      </c>
      <c r="B18" s="128" t="s">
        <v>1</v>
      </c>
      <c r="C18" s="129">
        <v>492233.12408400001</v>
      </c>
      <c r="D18" s="129"/>
      <c r="E18" s="129">
        <v>83380.553394000002</v>
      </c>
      <c r="F18" s="129">
        <v>34838.97</v>
      </c>
      <c r="G18" s="129"/>
      <c r="H18" s="129"/>
      <c r="I18" s="129"/>
      <c r="J18" s="129">
        <v>29337.45</v>
      </c>
      <c r="K18" s="129"/>
      <c r="L18" s="129"/>
      <c r="M18" s="129"/>
      <c r="N18" s="169"/>
      <c r="O18" s="170">
        <v>639790.09747799998</v>
      </c>
      <c r="P18" s="182">
        <v>24.024946732661817</v>
      </c>
    </row>
    <row r="19" spans="1:16" x14ac:dyDescent="0.25">
      <c r="A19" s="94"/>
      <c r="B19" s="95"/>
      <c r="D19" s="96"/>
    </row>
    <row r="20" spans="1:16" x14ac:dyDescent="0.25">
      <c r="A20" s="147"/>
      <c r="B20" s="14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</row>
    <row r="21" spans="1:16" ht="15.75" x14ac:dyDescent="0.25">
      <c r="A21" s="75" t="s">
        <v>120</v>
      </c>
    </row>
    <row r="22" spans="1:16" ht="15.75" thickBot="1" x14ac:dyDescent="0.3">
      <c r="A22" s="77"/>
      <c r="B22" s="163"/>
      <c r="C22" s="79" t="s">
        <v>15</v>
      </c>
      <c r="D22" s="79" t="s">
        <v>16</v>
      </c>
      <c r="E22" s="79" t="s">
        <v>17</v>
      </c>
      <c r="F22" s="79" t="s">
        <v>18</v>
      </c>
      <c r="G22" s="79" t="s">
        <v>121</v>
      </c>
      <c r="H22" s="79" t="s">
        <v>20</v>
      </c>
      <c r="I22" s="79" t="s">
        <v>21</v>
      </c>
      <c r="J22" s="79" t="s">
        <v>122</v>
      </c>
      <c r="K22" s="79" t="s">
        <v>23</v>
      </c>
      <c r="L22" s="79" t="s">
        <v>123</v>
      </c>
      <c r="M22" s="79" t="s">
        <v>25</v>
      </c>
      <c r="N22" s="79" t="s">
        <v>26</v>
      </c>
      <c r="O22" s="78">
        <v>2018</v>
      </c>
      <c r="P22" s="78" t="s">
        <v>39</v>
      </c>
    </row>
    <row r="23" spans="1:16" ht="30" customHeight="1" x14ac:dyDescent="0.25">
      <c r="A23" s="137" t="s">
        <v>31</v>
      </c>
      <c r="B23" s="81" t="s">
        <v>0</v>
      </c>
      <c r="C23" s="89"/>
      <c r="D23" s="89"/>
      <c r="E23" s="89"/>
      <c r="F23" s="89"/>
      <c r="G23" s="89"/>
      <c r="H23" s="89"/>
      <c r="I23" s="89"/>
      <c r="J23" s="89"/>
      <c r="K23" s="89"/>
      <c r="L23" s="82"/>
      <c r="M23" s="82"/>
      <c r="N23" s="178"/>
      <c r="O23" s="179">
        <v>0</v>
      </c>
      <c r="P23" s="104"/>
    </row>
    <row r="24" spans="1:16" ht="30" customHeight="1" x14ac:dyDescent="0.25">
      <c r="A24" s="137" t="s">
        <v>32</v>
      </c>
      <c r="B24" s="81" t="s">
        <v>0</v>
      </c>
      <c r="C24" s="89"/>
      <c r="D24" s="89"/>
      <c r="E24" s="89"/>
      <c r="F24" s="89"/>
      <c r="G24" s="89"/>
      <c r="H24" s="89"/>
      <c r="I24" s="89"/>
      <c r="J24" s="89"/>
      <c r="K24" s="89"/>
      <c r="L24" s="82"/>
      <c r="M24" s="82"/>
      <c r="N24" s="184"/>
      <c r="O24" s="185">
        <v>0</v>
      </c>
      <c r="P24" s="92"/>
    </row>
    <row r="25" spans="1:16" ht="30" customHeight="1" x14ac:dyDescent="0.25">
      <c r="A25" s="137" t="s">
        <v>33</v>
      </c>
      <c r="B25" s="81" t="s">
        <v>0</v>
      </c>
      <c r="C25" s="89"/>
      <c r="D25" s="89"/>
      <c r="E25" s="89"/>
      <c r="F25" s="89"/>
      <c r="G25" s="89"/>
      <c r="H25" s="89"/>
      <c r="I25" s="89"/>
      <c r="J25" s="89"/>
      <c r="K25" s="89"/>
      <c r="L25" s="82"/>
      <c r="M25" s="82"/>
      <c r="N25" s="184"/>
      <c r="O25" s="185">
        <v>0</v>
      </c>
      <c r="P25" s="92">
        <v>0</v>
      </c>
    </row>
    <row r="26" spans="1:16" ht="30" customHeight="1" x14ac:dyDescent="0.25">
      <c r="A26" s="137" t="s">
        <v>34</v>
      </c>
      <c r="B26" s="81" t="s">
        <v>0</v>
      </c>
      <c r="C26" s="89"/>
      <c r="D26" s="89">
        <v>80</v>
      </c>
      <c r="E26" s="89">
        <v>40</v>
      </c>
      <c r="F26" s="89"/>
      <c r="G26" s="89"/>
      <c r="H26" s="89"/>
      <c r="I26" s="89"/>
      <c r="J26" s="89"/>
      <c r="K26" s="89"/>
      <c r="L26" s="82"/>
      <c r="M26" s="82"/>
      <c r="N26" s="184"/>
      <c r="O26" s="185">
        <v>120</v>
      </c>
      <c r="P26" s="92">
        <v>0.27586206896551724</v>
      </c>
    </row>
    <row r="27" spans="1:16" ht="30" customHeight="1" x14ac:dyDescent="0.25">
      <c r="A27" s="137" t="s">
        <v>35</v>
      </c>
      <c r="B27" s="81" t="s">
        <v>0</v>
      </c>
      <c r="C27" s="89"/>
      <c r="D27" s="89"/>
      <c r="E27" s="89"/>
      <c r="F27" s="89"/>
      <c r="G27" s="89"/>
      <c r="H27" s="89"/>
      <c r="I27" s="89"/>
      <c r="J27" s="89"/>
      <c r="K27" s="89"/>
      <c r="L27" s="82"/>
      <c r="M27" s="82"/>
      <c r="N27" s="184"/>
      <c r="O27" s="185">
        <v>0</v>
      </c>
      <c r="P27" s="92"/>
    </row>
    <row r="28" spans="1:16" ht="30" customHeight="1" x14ac:dyDescent="0.25">
      <c r="A28" s="137" t="s">
        <v>36</v>
      </c>
      <c r="B28" s="81" t="s">
        <v>0</v>
      </c>
      <c r="C28" s="89"/>
      <c r="D28" s="89">
        <v>326</v>
      </c>
      <c r="E28" s="89">
        <v>565</v>
      </c>
      <c r="F28" s="89"/>
      <c r="G28" s="89"/>
      <c r="H28" s="89"/>
      <c r="I28" s="89"/>
      <c r="J28" s="89"/>
      <c r="K28" s="89"/>
      <c r="L28" s="82"/>
      <c r="M28" s="82"/>
      <c r="N28" s="184"/>
      <c r="O28" s="185">
        <v>891</v>
      </c>
      <c r="P28" s="92">
        <v>3.9251101321585904</v>
      </c>
    </row>
    <row r="29" spans="1:16" ht="30" customHeight="1" x14ac:dyDescent="0.25">
      <c r="A29" s="137" t="s">
        <v>37</v>
      </c>
      <c r="B29" s="81" t="s">
        <v>0</v>
      </c>
      <c r="C29" s="89"/>
      <c r="D29" s="89"/>
      <c r="E29" s="89"/>
      <c r="F29" s="89"/>
      <c r="G29" s="89"/>
      <c r="H29" s="89"/>
      <c r="I29" s="89"/>
      <c r="J29" s="89"/>
      <c r="K29" s="89"/>
      <c r="L29" s="82"/>
      <c r="M29" s="82"/>
      <c r="N29" s="184"/>
      <c r="O29" s="185">
        <v>0</v>
      </c>
      <c r="P29" s="92"/>
    </row>
    <row r="30" spans="1:16" ht="30" customHeight="1" thickBot="1" x14ac:dyDescent="0.3">
      <c r="A30" s="160" t="s">
        <v>38</v>
      </c>
      <c r="B30" s="128" t="s">
        <v>0</v>
      </c>
      <c r="C30" s="129"/>
      <c r="D30" s="129"/>
      <c r="E30" s="186"/>
      <c r="F30" s="186"/>
      <c r="G30" s="187"/>
      <c r="H30" s="187"/>
      <c r="I30" s="187"/>
      <c r="J30" s="187"/>
      <c r="K30" s="187"/>
      <c r="L30" s="186"/>
      <c r="M30" s="186"/>
      <c r="N30" s="188"/>
      <c r="O30" s="189">
        <v>0</v>
      </c>
      <c r="P30" s="182"/>
    </row>
    <row r="31" spans="1:16" ht="30" customHeight="1" x14ac:dyDescent="0.25">
      <c r="A31" s="174" t="s">
        <v>124</v>
      </c>
      <c r="B31" s="175" t="s">
        <v>0</v>
      </c>
      <c r="C31" s="176"/>
      <c r="D31" s="176">
        <v>406</v>
      </c>
      <c r="E31" s="176">
        <v>605</v>
      </c>
      <c r="F31" s="176"/>
      <c r="G31" s="176"/>
      <c r="H31" s="176"/>
      <c r="I31" s="176"/>
      <c r="J31" s="176"/>
      <c r="K31" s="176"/>
      <c r="L31" s="176"/>
      <c r="M31" s="176"/>
      <c r="N31" s="183"/>
      <c r="O31" s="179">
        <v>1011</v>
      </c>
      <c r="P31" s="180">
        <v>1.5271903323262841</v>
      </c>
    </row>
    <row r="32" spans="1:16" ht="30" customHeight="1" x14ac:dyDescent="0.25">
      <c r="A32" s="137" t="s">
        <v>125</v>
      </c>
      <c r="B32" s="181" t="s">
        <v>30</v>
      </c>
      <c r="C32" s="155"/>
      <c r="D32" s="155">
        <v>163.61491047684731</v>
      </c>
      <c r="E32" s="155">
        <v>232.20050184876035</v>
      </c>
      <c r="F32" s="155"/>
      <c r="G32" s="155"/>
      <c r="H32" s="155"/>
      <c r="I32" s="155"/>
      <c r="J32" s="155"/>
      <c r="K32" s="155"/>
      <c r="L32" s="155"/>
      <c r="M32" s="155"/>
      <c r="N32" s="167"/>
      <c r="O32" s="168">
        <v>204.65772232650843</v>
      </c>
      <c r="P32" s="92">
        <v>1.0130480274224072</v>
      </c>
    </row>
    <row r="33" spans="1:16" ht="30" customHeight="1" thickBot="1" x14ac:dyDescent="0.3">
      <c r="A33" s="160" t="s">
        <v>126</v>
      </c>
      <c r="B33" s="128" t="s">
        <v>1</v>
      </c>
      <c r="C33" s="129"/>
      <c r="D33" s="129">
        <v>66427.653653600006</v>
      </c>
      <c r="E33" s="129">
        <v>140481.30361850001</v>
      </c>
      <c r="F33" s="129"/>
      <c r="G33" s="129"/>
      <c r="H33" s="129"/>
      <c r="I33" s="129"/>
      <c r="J33" s="129"/>
      <c r="K33" s="129"/>
      <c r="L33" s="129"/>
      <c r="M33" s="129"/>
      <c r="N33" s="169"/>
      <c r="O33" s="170">
        <v>206908.95727210003</v>
      </c>
      <c r="P33" s="182">
        <v>1.5471171536617125</v>
      </c>
    </row>
    <row r="34" spans="1:16" ht="30" customHeight="1" x14ac:dyDescent="0.25">
      <c r="A34" s="174" t="s">
        <v>117</v>
      </c>
      <c r="B34" s="175" t="s">
        <v>0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83"/>
      <c r="O34" s="179">
        <v>0</v>
      </c>
      <c r="P34" s="180">
        <v>0</v>
      </c>
    </row>
    <row r="35" spans="1:16" ht="30" customHeight="1" x14ac:dyDescent="0.25">
      <c r="A35" s="137" t="s">
        <v>118</v>
      </c>
      <c r="B35" s="181" t="s">
        <v>30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67"/>
      <c r="O35" s="168"/>
      <c r="P35" s="92">
        <v>0</v>
      </c>
    </row>
    <row r="36" spans="1:16" ht="30" customHeight="1" thickBot="1" x14ac:dyDescent="0.3">
      <c r="A36" s="160" t="s">
        <v>119</v>
      </c>
      <c r="B36" s="128" t="s">
        <v>1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69"/>
      <c r="O36" s="170">
        <v>0</v>
      </c>
      <c r="P36" s="182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workbookViewId="0">
      <selection activeCell="M28" sqref="M28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0" customWidth="1"/>
    <col min="15" max="15" width="10.7109375" style="60" customWidth="1"/>
    <col min="16" max="16" width="9.7109375" style="60" customWidth="1"/>
  </cols>
  <sheetData>
    <row r="1" spans="1:16" ht="18.75" x14ac:dyDescent="0.3">
      <c r="A1" s="73" t="s">
        <v>127</v>
      </c>
    </row>
    <row r="2" spans="1:16" ht="9.9499999999999993" customHeight="1" x14ac:dyDescent="0.25">
      <c r="A2" s="75"/>
    </row>
    <row r="3" spans="1:16" ht="15.75" x14ac:dyDescent="0.25">
      <c r="A3" s="123" t="s">
        <v>41</v>
      </c>
      <c r="O3" s="124"/>
    </row>
    <row r="4" spans="1:16" ht="15.75" thickBot="1" x14ac:dyDescent="0.3">
      <c r="A4" s="77"/>
      <c r="B4" s="77"/>
      <c r="C4" s="78" t="s">
        <v>84</v>
      </c>
      <c r="D4" s="79" t="s">
        <v>85</v>
      </c>
      <c r="E4" s="79" t="s">
        <v>86</v>
      </c>
      <c r="F4" s="79" t="s">
        <v>87</v>
      </c>
      <c r="G4" s="79" t="s">
        <v>88</v>
      </c>
      <c r="H4" s="79" t="s">
        <v>89</v>
      </c>
      <c r="I4" s="79" t="s">
        <v>90</v>
      </c>
      <c r="J4" s="79" t="s">
        <v>91</v>
      </c>
      <c r="K4" s="79" t="s">
        <v>92</v>
      </c>
      <c r="L4" s="79" t="s">
        <v>93</v>
      </c>
      <c r="M4" s="79" t="s">
        <v>94</v>
      </c>
      <c r="N4" s="79" t="s">
        <v>95</v>
      </c>
      <c r="O4" s="78">
        <v>2018</v>
      </c>
      <c r="P4" s="78" t="s">
        <v>39</v>
      </c>
    </row>
    <row r="5" spans="1:16" ht="30" customHeight="1" x14ac:dyDescent="0.25">
      <c r="A5" s="80" t="s">
        <v>128</v>
      </c>
      <c r="B5" s="81" t="s">
        <v>0</v>
      </c>
      <c r="C5" s="89">
        <v>3893.6799999999994</v>
      </c>
      <c r="D5" s="89">
        <v>4606.2650000000003</v>
      </c>
      <c r="E5" s="89">
        <v>1676.45</v>
      </c>
      <c r="F5" s="89">
        <v>524.56999999999994</v>
      </c>
      <c r="G5" s="89">
        <v>1951.8400000000001</v>
      </c>
      <c r="H5" s="89">
        <v>4913.7749999999996</v>
      </c>
      <c r="I5" s="89">
        <v>3339.145</v>
      </c>
      <c r="J5" s="89">
        <v>1989.5099999999998</v>
      </c>
      <c r="K5" s="89">
        <v>1403.3470000000002</v>
      </c>
      <c r="L5" s="89">
        <v>3709.8900000000003</v>
      </c>
      <c r="M5" s="89">
        <v>5416.6850000000013</v>
      </c>
      <c r="N5" s="89">
        <v>3784.1649999999995</v>
      </c>
      <c r="O5" s="125">
        <v>37209.322000000007</v>
      </c>
      <c r="P5" s="126">
        <v>0.93599997987601136</v>
      </c>
    </row>
    <row r="6" spans="1:16" ht="30" customHeight="1" x14ac:dyDescent="0.25">
      <c r="A6" s="80" t="s">
        <v>129</v>
      </c>
      <c r="B6" s="81" t="s">
        <v>0</v>
      </c>
      <c r="C6" s="89">
        <v>6456.4999999999982</v>
      </c>
      <c r="D6" s="89">
        <v>3821.97</v>
      </c>
      <c r="E6" s="89">
        <v>4126.6950000000006</v>
      </c>
      <c r="F6" s="89">
        <v>4811.0650000000005</v>
      </c>
      <c r="G6" s="89">
        <v>5569.25</v>
      </c>
      <c r="H6" s="89">
        <v>3897.2200000000003</v>
      </c>
      <c r="I6" s="89">
        <v>5516.0149999999994</v>
      </c>
      <c r="J6" s="89">
        <v>7397.1299999999992</v>
      </c>
      <c r="K6" s="89">
        <v>5856.3520000000008</v>
      </c>
      <c r="L6" s="89">
        <v>3655.0499999999997</v>
      </c>
      <c r="M6" s="89">
        <v>2560.12</v>
      </c>
      <c r="N6" s="89">
        <v>5841.3070000000007</v>
      </c>
      <c r="O6" s="90">
        <v>59508.673999999999</v>
      </c>
      <c r="P6" s="84">
        <v>1.8121463099420867</v>
      </c>
    </row>
    <row r="7" spans="1:16" ht="30" customHeight="1" x14ac:dyDescent="0.25">
      <c r="A7" s="80" t="s">
        <v>130</v>
      </c>
      <c r="B7" s="81" t="s">
        <v>0</v>
      </c>
      <c r="C7" s="89">
        <v>501.66600000000017</v>
      </c>
      <c r="D7" s="89">
        <v>1353.1669999999999</v>
      </c>
      <c r="E7" s="89">
        <v>2106.835</v>
      </c>
      <c r="F7" s="89">
        <v>52.5</v>
      </c>
      <c r="G7" s="89">
        <v>474.99999999999994</v>
      </c>
      <c r="H7" s="89">
        <v>385.5</v>
      </c>
      <c r="I7" s="89">
        <v>460.75</v>
      </c>
      <c r="J7" s="89">
        <v>329.16700000000003</v>
      </c>
      <c r="K7" s="89">
        <v>263.5</v>
      </c>
      <c r="L7" s="89">
        <v>51.998000000000005</v>
      </c>
      <c r="M7" s="89">
        <v>262.25</v>
      </c>
      <c r="N7" s="89">
        <v>405.5</v>
      </c>
      <c r="O7" s="90">
        <v>6647.8329999999996</v>
      </c>
      <c r="P7" s="84">
        <v>0.68692331943160412</v>
      </c>
    </row>
    <row r="8" spans="1:16" ht="30" customHeight="1" thickBot="1" x14ac:dyDescent="0.3">
      <c r="A8" s="127" t="s">
        <v>131</v>
      </c>
      <c r="B8" s="128" t="s">
        <v>0</v>
      </c>
      <c r="C8" s="129">
        <v>15</v>
      </c>
      <c r="D8" s="129">
        <v>0</v>
      </c>
      <c r="E8" s="129">
        <v>271.66700000000003</v>
      </c>
      <c r="F8" s="129">
        <v>897.99900000000002</v>
      </c>
      <c r="G8" s="129">
        <v>58.75</v>
      </c>
      <c r="H8" s="129">
        <v>11.667</v>
      </c>
      <c r="I8" s="129">
        <v>17.5</v>
      </c>
      <c r="J8" s="129">
        <v>43</v>
      </c>
      <c r="K8" s="129">
        <v>15</v>
      </c>
      <c r="L8" s="129">
        <v>10</v>
      </c>
      <c r="M8" s="129">
        <v>18.332999999999998</v>
      </c>
      <c r="N8" s="129">
        <v>16.667000000000002</v>
      </c>
      <c r="O8" s="130">
        <v>1375.5830000000001</v>
      </c>
      <c r="P8" s="131">
        <v>1.0760049342272515</v>
      </c>
    </row>
    <row r="9" spans="1:16" ht="30" customHeight="1" x14ac:dyDescent="0.25">
      <c r="A9" s="80" t="s">
        <v>132</v>
      </c>
      <c r="B9" s="81" t="s">
        <v>0</v>
      </c>
      <c r="C9" s="89">
        <v>4395.3459999999995</v>
      </c>
      <c r="D9" s="89">
        <v>5959.4320000000007</v>
      </c>
      <c r="E9" s="89">
        <v>3783.2849999999999</v>
      </c>
      <c r="F9" s="89">
        <v>577.06999999999994</v>
      </c>
      <c r="G9" s="89">
        <v>2426.84</v>
      </c>
      <c r="H9" s="89">
        <v>5299.2749999999996</v>
      </c>
      <c r="I9" s="89">
        <v>3799.895</v>
      </c>
      <c r="J9" s="89">
        <v>2318.6769999999997</v>
      </c>
      <c r="K9" s="89">
        <v>1666.8470000000002</v>
      </c>
      <c r="L9" s="89">
        <v>3761.8880000000004</v>
      </c>
      <c r="M9" s="89">
        <v>5678.9350000000013</v>
      </c>
      <c r="N9" s="89">
        <v>4189.6649999999991</v>
      </c>
      <c r="O9" s="90">
        <v>43857.155000000006</v>
      </c>
      <c r="P9" s="126">
        <v>0.88723552834793207</v>
      </c>
    </row>
    <row r="10" spans="1:16" ht="30" customHeight="1" thickBot="1" x14ac:dyDescent="0.3">
      <c r="A10" s="127" t="s">
        <v>133</v>
      </c>
      <c r="B10" s="128" t="s">
        <v>0</v>
      </c>
      <c r="C10" s="129">
        <v>6471.4999999999982</v>
      </c>
      <c r="D10" s="129">
        <v>3821.97</v>
      </c>
      <c r="E10" s="129">
        <v>4398.362000000001</v>
      </c>
      <c r="F10" s="129">
        <v>5709.0640000000003</v>
      </c>
      <c r="G10" s="129">
        <v>5628</v>
      </c>
      <c r="H10" s="129">
        <v>3908.8870000000002</v>
      </c>
      <c r="I10" s="129">
        <v>5533.5149999999994</v>
      </c>
      <c r="J10" s="129">
        <v>7440.1299999999992</v>
      </c>
      <c r="K10" s="129">
        <v>5871.3520000000008</v>
      </c>
      <c r="L10" s="129">
        <v>3665.0499999999997</v>
      </c>
      <c r="M10" s="129">
        <v>2578.453</v>
      </c>
      <c r="N10" s="129">
        <v>5857.9740000000011</v>
      </c>
      <c r="O10" s="130">
        <v>60884.256999999998</v>
      </c>
      <c r="P10" s="131">
        <v>1.7845621080770497</v>
      </c>
    </row>
    <row r="11" spans="1:16" hidden="1" x14ac:dyDescent="0.25">
      <c r="A11" s="94" t="s">
        <v>28</v>
      </c>
      <c r="B11" s="95"/>
      <c r="D11" s="96"/>
    </row>
    <row r="12" spans="1:16" ht="9.9499999999999993" customHeight="1" x14ac:dyDescent="0.25">
      <c r="A12" s="75"/>
    </row>
    <row r="13" spans="1:16" s="133" customFormat="1" ht="16.5" thickBot="1" x14ac:dyDescent="0.3">
      <c r="A13" s="132" t="s">
        <v>134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1:16" ht="15.75" hidden="1" thickBot="1" x14ac:dyDescent="0.3">
      <c r="A14" s="133"/>
      <c r="B14" s="133"/>
      <c r="C14" s="135" t="s">
        <v>15</v>
      </c>
      <c r="D14" s="136" t="s">
        <v>16</v>
      </c>
      <c r="E14" s="136" t="s">
        <v>17</v>
      </c>
      <c r="F14" s="136" t="s">
        <v>18</v>
      </c>
      <c r="G14" s="136" t="s">
        <v>19</v>
      </c>
      <c r="H14" s="136" t="s">
        <v>20</v>
      </c>
      <c r="I14" s="136" t="s">
        <v>21</v>
      </c>
      <c r="J14" s="136" t="s">
        <v>22</v>
      </c>
      <c r="K14" s="136" t="s">
        <v>23</v>
      </c>
      <c r="L14" s="136" t="s">
        <v>24</v>
      </c>
      <c r="M14" s="136" t="s">
        <v>25</v>
      </c>
      <c r="N14" s="136" t="s">
        <v>26</v>
      </c>
      <c r="O14" s="135">
        <v>2016</v>
      </c>
      <c r="P14" s="135" t="s">
        <v>39</v>
      </c>
    </row>
    <row r="15" spans="1:16" ht="30" customHeight="1" x14ac:dyDescent="0.25">
      <c r="A15" s="137" t="s">
        <v>135</v>
      </c>
      <c r="B15" s="81" t="s">
        <v>1</v>
      </c>
      <c r="C15" s="89">
        <v>416767.27091600001</v>
      </c>
      <c r="D15" s="89">
        <v>821534.6336536</v>
      </c>
      <c r="E15" s="89">
        <v>912287.08522449993</v>
      </c>
      <c r="F15" s="89">
        <v>58554.714999999982</v>
      </c>
      <c r="G15" s="89">
        <v>239534.125</v>
      </c>
      <c r="H15" s="89">
        <v>543371.81000000006</v>
      </c>
      <c r="I15" s="89">
        <v>564957.14899999998</v>
      </c>
      <c r="J15" s="89">
        <v>363121.57799999998</v>
      </c>
      <c r="K15" s="89">
        <v>229508.08199999999</v>
      </c>
      <c r="L15" s="89">
        <v>389391.50099999999</v>
      </c>
      <c r="M15" s="89">
        <v>698239.92799999996</v>
      </c>
      <c r="N15" s="89">
        <v>642198.30299999996</v>
      </c>
      <c r="O15" s="138">
        <v>5879466.1807940993</v>
      </c>
      <c r="P15" s="126">
        <v>0.75557545104242363</v>
      </c>
    </row>
    <row r="16" spans="1:16" ht="30" customHeight="1" x14ac:dyDescent="0.25">
      <c r="A16" s="139" t="s">
        <v>136</v>
      </c>
      <c r="B16" s="140" t="s">
        <v>2</v>
      </c>
      <c r="C16" s="141">
        <v>94.820128134622408</v>
      </c>
      <c r="D16" s="141">
        <v>137.85451929875194</v>
      </c>
      <c r="E16" s="141">
        <v>241.13623087462349</v>
      </c>
      <c r="F16" s="141">
        <v>101.46899856169961</v>
      </c>
      <c r="G16" s="141">
        <v>98.70206729739084</v>
      </c>
      <c r="H16" s="141">
        <v>102.53700930787704</v>
      </c>
      <c r="I16" s="141">
        <v>148.67704212879565</v>
      </c>
      <c r="J16" s="141">
        <v>156.60722817365249</v>
      </c>
      <c r="K16" s="141">
        <v>137.68995114728585</v>
      </c>
      <c r="L16" s="141">
        <v>103.5095943845218</v>
      </c>
      <c r="M16" s="141">
        <v>122.95261840468324</v>
      </c>
      <c r="N16" s="141">
        <v>153.2815399321903</v>
      </c>
      <c r="O16" s="142">
        <v>134.0594523469226</v>
      </c>
      <c r="P16" s="84">
        <v>0.85160639638646496</v>
      </c>
    </row>
    <row r="17" spans="1:16" s="147" customFormat="1" ht="30" customHeight="1" x14ac:dyDescent="0.25">
      <c r="A17" s="139" t="s">
        <v>137</v>
      </c>
      <c r="B17" s="140" t="s">
        <v>1</v>
      </c>
      <c r="C17" s="143">
        <v>173370.95000000004</v>
      </c>
      <c r="D17" s="143">
        <v>156486.6</v>
      </c>
      <c r="E17" s="143">
        <v>210997.84999999998</v>
      </c>
      <c r="F17" s="143">
        <v>132638.25</v>
      </c>
      <c r="G17" s="143">
        <v>157499.85</v>
      </c>
      <c r="H17" s="143">
        <v>198195.73800000001</v>
      </c>
      <c r="I17" s="143">
        <v>428334.89000000007</v>
      </c>
      <c r="J17" s="143">
        <v>613173.38800000004</v>
      </c>
      <c r="K17" s="144">
        <v>439715.59399999992</v>
      </c>
      <c r="L17" s="144">
        <v>236351.35000000003</v>
      </c>
      <c r="M17" s="144">
        <v>211677.484</v>
      </c>
      <c r="N17" s="145">
        <v>482763.08699999994</v>
      </c>
      <c r="O17" s="146">
        <v>3441205.031</v>
      </c>
      <c r="P17" s="84">
        <v>1.9011321016808513</v>
      </c>
    </row>
    <row r="18" spans="1:16" s="153" customFormat="1" ht="30" hidden="1" customHeight="1" x14ac:dyDescent="0.25">
      <c r="A18" s="148" t="s">
        <v>29</v>
      </c>
      <c r="B18" s="149" t="s">
        <v>2</v>
      </c>
      <c r="C18" s="150">
        <v>26.789917329830811</v>
      </c>
      <c r="D18" s="150">
        <v>40.943963453402304</v>
      </c>
      <c r="E18" s="150">
        <v>47.971915453980351</v>
      </c>
      <c r="F18" s="150">
        <v>23.232923995947495</v>
      </c>
      <c r="G18" s="150">
        <v>27.985047974413646</v>
      </c>
      <c r="H18" s="150">
        <v>50.703880158213835</v>
      </c>
      <c r="I18" s="150">
        <v>77.407378492694093</v>
      </c>
      <c r="J18" s="150">
        <v>82.414337921514829</v>
      </c>
      <c r="K18" s="150">
        <v>74.891710461236158</v>
      </c>
      <c r="L18" s="150">
        <v>64.487892388916947</v>
      </c>
      <c r="M18" s="150">
        <v>82.094761471316332</v>
      </c>
      <c r="N18" s="150">
        <v>82.411271712711567</v>
      </c>
      <c r="O18" s="151">
        <v>56.520440595998409</v>
      </c>
      <c r="P18" s="152">
        <v>6.5321343020900174E-2</v>
      </c>
    </row>
    <row r="19" spans="1:16" s="103" customFormat="1" ht="30" customHeight="1" x14ac:dyDescent="0.25">
      <c r="A19" s="137" t="s">
        <v>138</v>
      </c>
      <c r="B19" s="81" t="s">
        <v>1</v>
      </c>
      <c r="C19" s="89">
        <v>-3343.1</v>
      </c>
      <c r="D19" s="89">
        <v>-472.70000000000005</v>
      </c>
      <c r="E19" s="89">
        <v>-24916.7</v>
      </c>
      <c r="F19" s="89">
        <v>-114712.587</v>
      </c>
      <c r="G19" s="89">
        <v>-18856.75</v>
      </c>
      <c r="H19" s="89">
        <v>-1166.7</v>
      </c>
      <c r="I19" s="89">
        <v>-2385</v>
      </c>
      <c r="J19" s="89">
        <v>-9460</v>
      </c>
      <c r="K19" s="113">
        <v>-750</v>
      </c>
      <c r="L19" s="113">
        <v>-500</v>
      </c>
      <c r="M19" s="113">
        <v>-916.65</v>
      </c>
      <c r="N19" s="113">
        <v>-8333.5</v>
      </c>
      <c r="O19" s="154">
        <v>-185813.68700000001</v>
      </c>
      <c r="P19" s="84">
        <v>-0.50037569037266494</v>
      </c>
    </row>
    <row r="20" spans="1:16" ht="30" customHeight="1" x14ac:dyDescent="0.25">
      <c r="A20" s="137" t="s">
        <v>139</v>
      </c>
      <c r="B20" s="81" t="s">
        <v>2</v>
      </c>
      <c r="C20" s="155">
        <v>26.27332921270186</v>
      </c>
      <c r="D20" s="155">
        <v>40.82028378035411</v>
      </c>
      <c r="E20" s="155">
        <v>42.306920167098554</v>
      </c>
      <c r="F20" s="155">
        <v>3.1398602292775135</v>
      </c>
      <c r="G20" s="155">
        <v>24.634523809523809</v>
      </c>
      <c r="H20" s="155">
        <v>50.405406449457352</v>
      </c>
      <c r="I20" s="155">
        <v>76.976368546936285</v>
      </c>
      <c r="J20" s="155">
        <v>81.142854761946381</v>
      </c>
      <c r="K20" s="155">
        <v>74.763971569069582</v>
      </c>
      <c r="L20" s="155">
        <v>64.351468602065466</v>
      </c>
      <c r="M20" s="155">
        <v>81.739257609116791</v>
      </c>
      <c r="N20" s="155">
        <v>80.988680898890962</v>
      </c>
      <c r="O20" s="112">
        <v>53.46852379261194</v>
      </c>
      <c r="P20" s="84">
        <v>1.2679178920800263</v>
      </c>
    </row>
    <row r="21" spans="1:16" ht="9.9499999999999993" customHeight="1" x14ac:dyDescent="0.25">
      <c r="A21" s="156"/>
      <c r="B21" s="14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</row>
    <row r="22" spans="1:16" s="133" customFormat="1" ht="16.5" thickBot="1" x14ac:dyDescent="0.3">
      <c r="A22" s="132" t="s">
        <v>140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</row>
    <row r="23" spans="1:16" ht="15.75" hidden="1" thickBot="1" x14ac:dyDescent="0.3">
      <c r="A23" s="133"/>
      <c r="B23" s="133"/>
      <c r="C23" s="136" t="s">
        <v>15</v>
      </c>
      <c r="D23" s="136" t="s">
        <v>16</v>
      </c>
      <c r="E23" s="136" t="s">
        <v>17</v>
      </c>
      <c r="F23" s="136" t="s">
        <v>18</v>
      </c>
      <c r="G23" s="136" t="s">
        <v>19</v>
      </c>
      <c r="H23" s="136" t="s">
        <v>20</v>
      </c>
      <c r="I23" s="136" t="s">
        <v>21</v>
      </c>
      <c r="J23" s="136" t="s">
        <v>22</v>
      </c>
      <c r="K23" s="136" t="s">
        <v>23</v>
      </c>
      <c r="L23" s="136" t="s">
        <v>24</v>
      </c>
      <c r="M23" s="136" t="s">
        <v>25</v>
      </c>
      <c r="N23" s="136" t="s">
        <v>26</v>
      </c>
      <c r="O23" s="135">
        <v>2016</v>
      </c>
      <c r="P23" s="135" t="s">
        <v>39</v>
      </c>
    </row>
    <row r="24" spans="1:16" ht="30" customHeight="1" x14ac:dyDescent="0.25">
      <c r="A24" s="158" t="s">
        <v>141</v>
      </c>
      <c r="B24" s="81" t="s">
        <v>0</v>
      </c>
      <c r="C24" s="89">
        <v>3707.893</v>
      </c>
      <c r="D24" s="89">
        <v>7815.1130000000012</v>
      </c>
      <c r="E24" s="89">
        <v>7997.2459999999955</v>
      </c>
      <c r="F24" s="89">
        <v>2484.8490000000006</v>
      </c>
      <c r="G24" s="89">
        <v>3134.6079999999997</v>
      </c>
      <c r="H24" s="89">
        <v>4302.659999999998</v>
      </c>
      <c r="I24" s="89">
        <v>2765.989999999998</v>
      </c>
      <c r="J24" s="89">
        <v>1766.7649999999999</v>
      </c>
      <c r="K24" s="89">
        <v>1817.6479999999983</v>
      </c>
      <c r="L24" s="89">
        <v>3713.040999999997</v>
      </c>
      <c r="M24" s="89">
        <v>3268.6109999999976</v>
      </c>
      <c r="N24" s="89">
        <v>2287.4680000000003</v>
      </c>
      <c r="O24" s="138">
        <v>45061.891999999993</v>
      </c>
      <c r="P24" s="126">
        <v>1.4443096492949301</v>
      </c>
    </row>
    <row r="25" spans="1:16" ht="30" customHeight="1" x14ac:dyDescent="0.25">
      <c r="A25" s="158" t="s">
        <v>142</v>
      </c>
      <c r="B25" s="81" t="s">
        <v>7</v>
      </c>
      <c r="C25" s="89">
        <v>45.283000000000015</v>
      </c>
      <c r="D25" s="89">
        <v>157.90099999999995</v>
      </c>
      <c r="E25" s="89">
        <v>189.69899999999996</v>
      </c>
      <c r="F25" s="89">
        <v>94.562000000000012</v>
      </c>
      <c r="G25" s="89">
        <v>52.274000000000001</v>
      </c>
      <c r="H25" s="89">
        <v>90.379000000000019</v>
      </c>
      <c r="I25" s="89">
        <v>88</v>
      </c>
      <c r="J25" s="89">
        <v>57.379999999999995</v>
      </c>
      <c r="K25" s="89">
        <v>82.867999999999995</v>
      </c>
      <c r="L25" s="89">
        <v>160.64500000000001</v>
      </c>
      <c r="M25" s="89">
        <v>45.26600000000002</v>
      </c>
      <c r="N25" s="89">
        <v>46.553999999999974</v>
      </c>
      <c r="O25" s="112">
        <v>189.69899999999996</v>
      </c>
      <c r="P25" s="84">
        <v>1.0624240421611508</v>
      </c>
    </row>
    <row r="26" spans="1:16" ht="30" customHeight="1" x14ac:dyDescent="0.25">
      <c r="A26" s="158" t="s">
        <v>143</v>
      </c>
      <c r="B26" s="81" t="s">
        <v>0</v>
      </c>
      <c r="C26" s="89">
        <v>2431.2959999999985</v>
      </c>
      <c r="D26" s="89">
        <v>505.86599999999987</v>
      </c>
      <c r="E26" s="89">
        <v>4535.0389999999998</v>
      </c>
      <c r="F26" s="89">
        <v>5984.1030000000001</v>
      </c>
      <c r="G26" s="89">
        <v>2781.7139999999995</v>
      </c>
      <c r="H26" s="89">
        <v>2392.1469999999995</v>
      </c>
      <c r="I26" s="89">
        <v>2871.6410000000028</v>
      </c>
      <c r="J26" s="89">
        <v>3557.3739999999989</v>
      </c>
      <c r="K26" s="89">
        <v>4605.3849999999975</v>
      </c>
      <c r="L26" s="89">
        <v>2639.7930000000015</v>
      </c>
      <c r="M26" s="89">
        <v>3374.8669999999993</v>
      </c>
      <c r="N26" s="89">
        <v>4134.8160000000007</v>
      </c>
      <c r="O26" s="90">
        <v>39814.040999999997</v>
      </c>
      <c r="P26" s="84">
        <v>0.70962831887114075</v>
      </c>
    </row>
    <row r="27" spans="1:16" ht="30" customHeight="1" x14ac:dyDescent="0.25">
      <c r="A27" s="158" t="s">
        <v>144</v>
      </c>
      <c r="B27" s="81" t="s">
        <v>7</v>
      </c>
      <c r="C27" s="89">
        <v>53.504999999999995</v>
      </c>
      <c r="D27" s="89">
        <v>42.490999999999985</v>
      </c>
      <c r="E27" s="89">
        <v>110.15100000000007</v>
      </c>
      <c r="F27" s="89">
        <v>55.618000000000052</v>
      </c>
      <c r="G27" s="89">
        <v>60.356999999999999</v>
      </c>
      <c r="H27" s="89">
        <v>54.944999999999993</v>
      </c>
      <c r="I27" s="89">
        <v>56.192000000000007</v>
      </c>
      <c r="J27" s="89">
        <v>199.49900000000002</v>
      </c>
      <c r="K27" s="89">
        <v>75.451999999999998</v>
      </c>
      <c r="L27" s="89">
        <v>114.04400000000001</v>
      </c>
      <c r="M27" s="89">
        <v>76.739000000000033</v>
      </c>
      <c r="N27" s="89">
        <v>60.161000000000001</v>
      </c>
      <c r="O27" s="112">
        <v>199.49900000000002</v>
      </c>
      <c r="P27" s="84">
        <v>1.2732732541070448</v>
      </c>
    </row>
    <row r="28" spans="1:16" ht="30" customHeight="1" x14ac:dyDescent="0.25">
      <c r="A28" s="158" t="s">
        <v>145</v>
      </c>
      <c r="B28" s="81" t="s">
        <v>2</v>
      </c>
      <c r="C28" s="155">
        <v>85.520295698924727</v>
      </c>
      <c r="D28" s="155">
        <v>87.898709677419305</v>
      </c>
      <c r="E28" s="155">
        <v>111.43534946236556</v>
      </c>
      <c r="F28" s="155">
        <v>80.545569444444453</v>
      </c>
      <c r="G28" s="155">
        <v>81.908024193548371</v>
      </c>
      <c r="H28" s="155">
        <v>111.31458333333329</v>
      </c>
      <c r="I28" s="155">
        <v>132.07495967741946</v>
      </c>
      <c r="J28" s="155">
        <v>137.34720430107541</v>
      </c>
      <c r="K28" s="155">
        <v>114.46094086021516</v>
      </c>
      <c r="L28" s="155">
        <v>110.02115436241644</v>
      </c>
      <c r="M28" s="155">
        <v>136.02106944444463</v>
      </c>
      <c r="N28" s="155">
        <v>144.38250000000036</v>
      </c>
      <c r="O28" s="159">
        <v>111.27327111565286</v>
      </c>
      <c r="P28" s="84">
        <v>0.93459534771823283</v>
      </c>
    </row>
    <row r="29" spans="1:16" ht="30" customHeight="1" x14ac:dyDescent="0.25">
      <c r="A29" s="158" t="s">
        <v>146</v>
      </c>
      <c r="B29" s="81" t="s">
        <v>2</v>
      </c>
      <c r="C29" s="155">
        <v>350</v>
      </c>
      <c r="D29" s="155">
        <v>414.7</v>
      </c>
      <c r="E29" s="155">
        <v>414.7</v>
      </c>
      <c r="F29" s="155">
        <v>414.7</v>
      </c>
      <c r="G29" s="155">
        <v>250</v>
      </c>
      <c r="H29" s="155">
        <v>390</v>
      </c>
      <c r="I29" s="155">
        <v>414.7</v>
      </c>
      <c r="J29" s="155">
        <v>414.7</v>
      </c>
      <c r="K29" s="155">
        <v>414.7</v>
      </c>
      <c r="L29" s="155">
        <v>414.7</v>
      </c>
      <c r="M29" s="155">
        <v>414.7</v>
      </c>
      <c r="N29" s="155">
        <v>414.7</v>
      </c>
      <c r="O29" s="112">
        <v>414.7</v>
      </c>
      <c r="P29" s="84">
        <v>0.87204289769740295</v>
      </c>
    </row>
    <row r="30" spans="1:16" ht="30" customHeight="1" x14ac:dyDescent="0.25">
      <c r="A30" s="158" t="s">
        <v>147</v>
      </c>
      <c r="B30" s="81" t="s">
        <v>2</v>
      </c>
      <c r="C30" s="155">
        <v>17.170698924731184</v>
      </c>
      <c r="D30" s="155">
        <v>22.016129032258064</v>
      </c>
      <c r="E30" s="155">
        <v>35.913978494623656</v>
      </c>
      <c r="F30" s="155">
        <v>3.6277777777777778</v>
      </c>
      <c r="G30" s="155">
        <v>13.221774193548388</v>
      </c>
      <c r="H30" s="155">
        <v>34.648611111111109</v>
      </c>
      <c r="I30" s="155">
        <v>62.064569892473116</v>
      </c>
      <c r="J30" s="155">
        <v>69.396276881720411</v>
      </c>
      <c r="K30" s="155">
        <v>54.6505376344086</v>
      </c>
      <c r="L30" s="155">
        <v>53.376872483221483</v>
      </c>
      <c r="M30" s="155">
        <v>61.486111111111114</v>
      </c>
      <c r="N30" s="155">
        <v>66.9489247311828</v>
      </c>
      <c r="O30" s="159">
        <v>41.398510482643488</v>
      </c>
      <c r="P30" s="84">
        <v>0.92049985051259386</v>
      </c>
    </row>
    <row r="31" spans="1:16" ht="30" customHeight="1" thickBot="1" x14ac:dyDescent="0.3">
      <c r="A31" s="160" t="s">
        <v>148</v>
      </c>
      <c r="B31" s="128" t="s">
        <v>2</v>
      </c>
      <c r="C31" s="161">
        <v>-150</v>
      </c>
      <c r="D31" s="161">
        <v>-20</v>
      </c>
      <c r="E31" s="161">
        <v>-150</v>
      </c>
      <c r="F31" s="161">
        <v>-200</v>
      </c>
      <c r="G31" s="161">
        <v>-201</v>
      </c>
      <c r="H31" s="161">
        <v>-100</v>
      </c>
      <c r="I31" s="161">
        <v>-201</v>
      </c>
      <c r="J31" s="161">
        <v>-220</v>
      </c>
      <c r="K31" s="161">
        <v>-50</v>
      </c>
      <c r="L31" s="161">
        <v>-50</v>
      </c>
      <c r="M31" s="161">
        <v>-50</v>
      </c>
      <c r="N31" s="161">
        <v>-500</v>
      </c>
      <c r="O31" s="162">
        <v>-500</v>
      </c>
      <c r="P31" s="131">
        <v>-1</v>
      </c>
    </row>
    <row r="32" spans="1:16" x14ac:dyDescent="0.25">
      <c r="A32" s="94"/>
      <c r="B32" s="95"/>
      <c r="D32" s="96"/>
    </row>
    <row r="33" spans="1:16" x14ac:dyDescent="0.25">
      <c r="A33" s="147"/>
      <c r="B33" s="14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M16" sqref="M16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60" customWidth="1"/>
    <col min="15" max="15" width="10.7109375" style="60" customWidth="1"/>
    <col min="16" max="16" width="9.7109375" style="60" customWidth="1"/>
  </cols>
  <sheetData>
    <row r="1" spans="1:17" ht="18.75" x14ac:dyDescent="0.3">
      <c r="A1" s="73" t="s">
        <v>149</v>
      </c>
    </row>
    <row r="2" spans="1:17" ht="15.75" x14ac:dyDescent="0.25">
      <c r="A2" s="156"/>
      <c r="B2" s="14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47"/>
    </row>
    <row r="3" spans="1:17" ht="15.75" thickBot="1" x14ac:dyDescent="0.3">
      <c r="A3" s="77"/>
      <c r="B3" s="163"/>
      <c r="C3" s="79" t="s">
        <v>84</v>
      </c>
      <c r="D3" s="79" t="s">
        <v>85</v>
      </c>
      <c r="E3" s="79" t="s">
        <v>86</v>
      </c>
      <c r="F3" s="79" t="s">
        <v>87</v>
      </c>
      <c r="G3" s="79" t="s">
        <v>88</v>
      </c>
      <c r="H3" s="79" t="s">
        <v>89</v>
      </c>
      <c r="I3" s="79" t="s">
        <v>90</v>
      </c>
      <c r="J3" s="79" t="s">
        <v>91</v>
      </c>
      <c r="K3" s="79" t="s">
        <v>92</v>
      </c>
      <c r="L3" s="79" t="s">
        <v>93</v>
      </c>
      <c r="M3" s="79" t="s">
        <v>94</v>
      </c>
      <c r="N3" s="164" t="s">
        <v>95</v>
      </c>
      <c r="O3" s="173">
        <v>2018</v>
      </c>
      <c r="P3" s="79" t="s">
        <v>39</v>
      </c>
      <c r="Q3" s="147"/>
    </row>
    <row r="4" spans="1:17" x14ac:dyDescent="0.25">
      <c r="A4" s="137" t="s">
        <v>150</v>
      </c>
      <c r="B4" s="81" t="s">
        <v>0</v>
      </c>
      <c r="C4" s="89">
        <v>1630</v>
      </c>
      <c r="D4" s="89">
        <v>-5342</v>
      </c>
      <c r="E4" s="89">
        <v>-4625</v>
      </c>
      <c r="F4" s="89">
        <v>3289</v>
      </c>
      <c r="G4" s="89">
        <v>1579</v>
      </c>
      <c r="H4" s="89">
        <v>-162</v>
      </c>
      <c r="I4" s="89">
        <v>-1797</v>
      </c>
      <c r="J4" s="89">
        <v>1643</v>
      </c>
      <c r="K4" s="89">
        <v>3268</v>
      </c>
      <c r="L4" s="89">
        <v>-1760</v>
      </c>
      <c r="M4" s="89">
        <v>-1268</v>
      </c>
      <c r="N4" s="165">
        <v>-326</v>
      </c>
      <c r="O4" s="154">
        <v>-3871</v>
      </c>
      <c r="P4" s="166">
        <v>-0.172982393422111</v>
      </c>
      <c r="Q4" s="147"/>
    </row>
    <row r="5" spans="1:17" ht="30" customHeight="1" x14ac:dyDescent="0.25">
      <c r="A5" s="137" t="s">
        <v>151</v>
      </c>
      <c r="B5" s="81" t="s">
        <v>0</v>
      </c>
      <c r="C5" s="89">
        <v>29239.474999999984</v>
      </c>
      <c r="D5" s="89">
        <v>38429.120999999956</v>
      </c>
      <c r="E5" s="89">
        <v>54815.817000000025</v>
      </c>
      <c r="F5" s="89">
        <v>36464.617000000057</v>
      </c>
      <c r="G5" s="89">
        <v>26667.534000000007</v>
      </c>
      <c r="H5" s="89">
        <v>26966.415999999994</v>
      </c>
      <c r="I5" s="89">
        <v>31881.409999999993</v>
      </c>
      <c r="J5" s="89">
        <v>31967.46899999999</v>
      </c>
      <c r="K5" s="89">
        <v>28712.369999999995</v>
      </c>
      <c r="L5" s="89">
        <v>29041.655999999988</v>
      </c>
      <c r="M5" s="89">
        <v>29422.90299999998</v>
      </c>
      <c r="N5" s="165">
        <v>35155.257999999987</v>
      </c>
      <c r="O5" s="154">
        <v>398764.04599999997</v>
      </c>
      <c r="P5" s="166">
        <v>1.1752225275836445</v>
      </c>
      <c r="Q5" s="147"/>
    </row>
    <row r="6" spans="1:17" ht="30" customHeight="1" x14ac:dyDescent="0.25">
      <c r="A6" s="137" t="s">
        <v>152</v>
      </c>
      <c r="B6" s="81" t="s">
        <v>2</v>
      </c>
      <c r="C6" s="155">
        <v>117.1</v>
      </c>
      <c r="D6" s="155">
        <v>118.8</v>
      </c>
      <c r="E6" s="155">
        <v>90.5</v>
      </c>
      <c r="F6" s="155">
        <v>84.47</v>
      </c>
      <c r="G6" s="155">
        <v>87.89</v>
      </c>
      <c r="H6" s="155">
        <v>92.84</v>
      </c>
      <c r="I6" s="155">
        <v>100.83</v>
      </c>
      <c r="J6" s="155">
        <v>99.86</v>
      </c>
      <c r="K6" s="155">
        <v>99.73</v>
      </c>
      <c r="L6" s="155">
        <v>103.8</v>
      </c>
      <c r="M6" s="155">
        <v>104.83</v>
      </c>
      <c r="N6" s="167">
        <v>103.88</v>
      </c>
      <c r="O6" s="168">
        <v>100.37750000000001</v>
      </c>
      <c r="P6" s="166">
        <v>1.2134121771366404</v>
      </c>
      <c r="Q6" s="147"/>
    </row>
    <row r="7" spans="1:17" ht="30" customHeight="1" thickBot="1" x14ac:dyDescent="0.3">
      <c r="A7" s="160" t="s">
        <v>153</v>
      </c>
      <c r="B7" s="128" t="s">
        <v>1</v>
      </c>
      <c r="C7" s="129">
        <v>3233069.5225</v>
      </c>
      <c r="D7" s="129">
        <v>5200009.1748000011</v>
      </c>
      <c r="E7" s="129">
        <v>5379393.938500002</v>
      </c>
      <c r="F7" s="129">
        <v>2802344.3679900006</v>
      </c>
      <c r="G7" s="129">
        <v>2205031.2532599997</v>
      </c>
      <c r="H7" s="129">
        <v>2518602.1414399976</v>
      </c>
      <c r="I7" s="129">
        <v>3395794.080300001</v>
      </c>
      <c r="J7" s="129">
        <v>3028201.4743399979</v>
      </c>
      <c r="K7" s="129">
        <v>2537567.0200999998</v>
      </c>
      <c r="L7" s="129">
        <v>3197211.8928000033</v>
      </c>
      <c r="M7" s="129">
        <v>3217327.3614900005</v>
      </c>
      <c r="N7" s="169">
        <v>3685793.0810399991</v>
      </c>
      <c r="O7" s="170">
        <v>40400345.308560006</v>
      </c>
      <c r="P7" s="171">
        <v>1.5319631813815606</v>
      </c>
      <c r="Q7" s="147"/>
    </row>
    <row r="8" spans="1:17" ht="30" customHeight="1" x14ac:dyDescent="0.25">
      <c r="A8" s="94" t="s">
        <v>154</v>
      </c>
      <c r="B8" s="95"/>
      <c r="D8" s="96"/>
      <c r="Q8" s="147"/>
    </row>
    <row r="9" spans="1:17" ht="30" customHeight="1" x14ac:dyDescent="0.25">
      <c r="A9" s="192"/>
      <c r="B9" s="193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20"/>
      <c r="Q9" s="147"/>
    </row>
    <row r="10" spans="1:17" ht="30" customHeight="1" x14ac:dyDescent="0.25">
      <c r="A10" s="192"/>
      <c r="B10" s="193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20"/>
      <c r="Q10" s="147"/>
    </row>
    <row r="11" spans="1:17" ht="30" customHeight="1" x14ac:dyDescent="0.25">
      <c r="A11" s="192"/>
      <c r="B11" s="193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20"/>
      <c r="Q11" s="147"/>
    </row>
    <row r="12" spans="1:17" ht="30" customHeight="1" x14ac:dyDescent="0.25">
      <c r="A12" s="192"/>
      <c r="B12" s="193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20"/>
      <c r="Q12" s="147"/>
    </row>
    <row r="13" spans="1:17" x14ac:dyDescent="0.25">
      <c r="A13" s="94"/>
      <c r="B13" s="95"/>
      <c r="D13" s="96"/>
    </row>
    <row r="14" spans="1:17" ht="15.75" x14ac:dyDescent="0.25">
      <c r="A14" s="75"/>
      <c r="F14" s="96"/>
      <c r="M14" s="172"/>
    </row>
    <row r="15" spans="1:17" ht="18.75" x14ac:dyDescent="0.3">
      <c r="A15" s="73"/>
    </row>
    <row r="16" spans="1:17" ht="15.75" x14ac:dyDescent="0.25">
      <c r="A16" s="75"/>
    </row>
    <row r="17" spans="1:18" x14ac:dyDescent="0.25">
      <c r="A17" s="147"/>
      <c r="B17" s="147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47"/>
    </row>
    <row r="18" spans="1:18" ht="30" customHeight="1" x14ac:dyDescent="0.25">
      <c r="A18" s="192"/>
      <c r="B18" s="193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20"/>
      <c r="Q18" s="147"/>
    </row>
    <row r="19" spans="1:18" ht="30" customHeight="1" x14ac:dyDescent="0.25">
      <c r="A19" s="192"/>
      <c r="B19" s="193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20"/>
      <c r="Q19" s="147"/>
    </row>
    <row r="20" spans="1:18" ht="30" customHeight="1" x14ac:dyDescent="0.25">
      <c r="A20" s="192"/>
      <c r="B20" s="193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20"/>
      <c r="Q20" s="147"/>
    </row>
    <row r="21" spans="1:18" ht="30" customHeight="1" x14ac:dyDescent="0.25">
      <c r="A21" s="192"/>
      <c r="B21" s="193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20"/>
      <c r="Q21" s="147"/>
    </row>
    <row r="22" spans="1:18" x14ac:dyDescent="0.25">
      <c r="A22" s="197"/>
      <c r="B22" s="193"/>
      <c r="C22" s="157"/>
      <c r="D22" s="194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47"/>
    </row>
    <row r="23" spans="1:18" x14ac:dyDescent="0.25">
      <c r="A23" s="147"/>
      <c r="B23" s="14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47"/>
    </row>
    <row r="24" spans="1:18" ht="18.75" x14ac:dyDescent="0.3">
      <c r="A24" s="190"/>
      <c r="B24" s="14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47"/>
      <c r="R24" s="147"/>
    </row>
    <row r="25" spans="1:18" ht="9.75" customHeight="1" x14ac:dyDescent="0.25">
      <c r="A25" s="156"/>
      <c r="B25" s="14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47"/>
      <c r="R25" s="147"/>
    </row>
    <row r="26" spans="1:18" ht="15.75" x14ac:dyDescent="0.25">
      <c r="A26" s="156"/>
      <c r="B26" s="14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47"/>
      <c r="R26" s="147"/>
    </row>
    <row r="27" spans="1:18" x14ac:dyDescent="0.25">
      <c r="A27" s="147"/>
      <c r="B27" s="147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47"/>
      <c r="R27" s="147"/>
    </row>
    <row r="28" spans="1:18" ht="30" customHeight="1" x14ac:dyDescent="0.25">
      <c r="A28" s="192"/>
      <c r="B28" s="193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57"/>
      <c r="N28" s="157"/>
      <c r="O28" s="157"/>
      <c r="P28" s="195"/>
      <c r="Q28" s="147"/>
      <c r="R28" s="147"/>
    </row>
    <row r="29" spans="1:18" ht="30" customHeight="1" x14ac:dyDescent="0.25">
      <c r="A29" s="192"/>
      <c r="B29" s="196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95"/>
      <c r="Q29" s="147"/>
      <c r="R29" s="147"/>
    </row>
    <row r="30" spans="1:18" ht="30" customHeight="1" x14ac:dyDescent="0.25">
      <c r="A30" s="192"/>
      <c r="B30" s="193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5"/>
      <c r="Q30" s="147"/>
      <c r="R30" s="147"/>
    </row>
    <row r="31" spans="1:18" ht="30" customHeight="1" x14ac:dyDescent="0.25">
      <c r="A31" s="192"/>
      <c r="B31" s="193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57"/>
      <c r="N31" s="157"/>
      <c r="O31" s="157"/>
      <c r="P31" s="195"/>
      <c r="Q31" s="147"/>
      <c r="R31" s="147"/>
    </row>
    <row r="32" spans="1:18" ht="30" customHeight="1" x14ac:dyDescent="0.25">
      <c r="A32" s="192"/>
      <c r="B32" s="196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95"/>
      <c r="Q32" s="147"/>
      <c r="R32" s="147"/>
    </row>
    <row r="33" spans="1:18" ht="30" customHeight="1" x14ac:dyDescent="0.25">
      <c r="A33" s="192"/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5"/>
      <c r="Q33" s="147"/>
      <c r="R33" s="147"/>
    </row>
    <row r="34" spans="1:18" ht="10.5" customHeight="1" x14ac:dyDescent="0.25">
      <c r="A34" s="197"/>
      <c r="B34" s="193"/>
      <c r="C34" s="157"/>
      <c r="D34" s="194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47"/>
      <c r="R34" s="147"/>
    </row>
    <row r="35" spans="1:18" ht="15.75" x14ac:dyDescent="0.25">
      <c r="A35" s="156"/>
      <c r="B35" s="14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47"/>
      <c r="R35" s="147"/>
    </row>
    <row r="36" spans="1:18" ht="30" customHeight="1" x14ac:dyDescent="0.25">
      <c r="A36" s="192"/>
      <c r="B36" s="193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57"/>
      <c r="P36" s="195"/>
      <c r="Q36" s="147"/>
      <c r="R36" s="147"/>
    </row>
    <row r="37" spans="1:18" ht="30" customHeight="1" x14ac:dyDescent="0.25">
      <c r="A37" s="192"/>
      <c r="B37" s="196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95"/>
      <c r="Q37" s="147"/>
      <c r="R37" s="147"/>
    </row>
    <row r="38" spans="1:18" ht="30" customHeight="1" x14ac:dyDescent="0.25">
      <c r="A38" s="192"/>
      <c r="B38" s="193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5"/>
      <c r="Q38" s="147"/>
      <c r="R38" s="147"/>
    </row>
    <row r="39" spans="1:18" ht="30" customHeight="1" x14ac:dyDescent="0.25">
      <c r="A39" s="192"/>
      <c r="B39" s="193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57"/>
      <c r="P39" s="195"/>
      <c r="Q39" s="147"/>
      <c r="R39" s="147"/>
    </row>
    <row r="40" spans="1:18" ht="30" customHeight="1" x14ac:dyDescent="0.25">
      <c r="A40" s="192"/>
      <c r="B40" s="196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95"/>
      <c r="Q40" s="147"/>
      <c r="R40" s="147"/>
    </row>
    <row r="41" spans="1:18" ht="30" customHeight="1" x14ac:dyDescent="0.25">
      <c r="A41" s="192"/>
      <c r="B41" s="193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5"/>
      <c r="Q41" s="147"/>
      <c r="R41" s="147"/>
    </row>
    <row r="42" spans="1:18" x14ac:dyDescent="0.25">
      <c r="A42" s="147"/>
      <c r="B42" s="14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47"/>
      <c r="R42" s="147"/>
    </row>
    <row r="43" spans="1:18" x14ac:dyDescent="0.25">
      <c r="A43" s="147"/>
      <c r="B43" s="14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47"/>
      <c r="R43" s="147"/>
    </row>
    <row r="44" spans="1:18" x14ac:dyDescent="0.25">
      <c r="A44" s="147"/>
      <c r="B44" s="14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47"/>
      <c r="R44" s="147"/>
    </row>
    <row r="45" spans="1:18" x14ac:dyDescent="0.25">
      <c r="A45" s="147"/>
      <c r="B45" s="14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47"/>
      <c r="R45" s="147"/>
    </row>
    <row r="46" spans="1:18" x14ac:dyDescent="0.25">
      <c r="A46" s="147"/>
      <c r="B46" s="14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47"/>
      <c r="R46" s="147"/>
    </row>
    <row r="47" spans="1:18" x14ac:dyDescent="0.25">
      <c r="A47" s="147"/>
      <c r="B47" s="14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47"/>
      <c r="R47" s="147"/>
    </row>
    <row r="48" spans="1:18" x14ac:dyDescent="0.25">
      <c r="A48" s="147"/>
      <c r="B48" s="14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47"/>
      <c r="R48" s="147"/>
    </row>
    <row r="49" spans="1:18" x14ac:dyDescent="0.25">
      <c r="A49" s="147"/>
      <c r="B49" s="14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47"/>
      <c r="R49" s="147"/>
    </row>
    <row r="50" spans="1:18" x14ac:dyDescent="0.25">
      <c r="A50" s="147"/>
      <c r="B50" s="14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47"/>
      <c r="R50" s="147"/>
    </row>
    <row r="51" spans="1:18" x14ac:dyDescent="0.25">
      <c r="A51" s="147"/>
      <c r="B51" s="14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47"/>
      <c r="R51" s="147"/>
    </row>
    <row r="52" spans="1:18" x14ac:dyDescent="0.25">
      <c r="A52" s="147"/>
      <c r="B52" s="14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47"/>
      <c r="R52" s="147"/>
    </row>
    <row r="53" spans="1:18" x14ac:dyDescent="0.25">
      <c r="A53" s="147"/>
      <c r="B53" s="14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47"/>
      <c r="R53" s="147"/>
    </row>
    <row r="54" spans="1:18" x14ac:dyDescent="0.25">
      <c r="A54" s="147"/>
      <c r="B54" s="14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47"/>
      <c r="R54" s="147"/>
    </row>
    <row r="55" spans="1:18" x14ac:dyDescent="0.25">
      <c r="A55" s="147"/>
      <c r="B55" s="14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47"/>
      <c r="R55" s="147"/>
    </row>
    <row r="56" spans="1:18" x14ac:dyDescent="0.25">
      <c r="A56" s="147"/>
      <c r="B56" s="14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47"/>
      <c r="R56" s="147"/>
    </row>
    <row r="57" spans="1:18" x14ac:dyDescent="0.25">
      <c r="A57" s="147"/>
      <c r="B57" s="14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47"/>
      <c r="R57" s="1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BalMarket_TOTAL</vt:lpstr>
      <vt:lpstr>Reg capacity</vt:lpstr>
      <vt:lpstr>SR_off peak load</vt:lpstr>
      <vt:lpstr>SR_peak load</vt:lpstr>
      <vt:lpstr>TR_UP</vt:lpstr>
      <vt:lpstr>TR_DOWN</vt:lpstr>
      <vt:lpstr>XB_Balancing</vt:lpstr>
      <vt:lpstr>BalMarket</vt:lpstr>
      <vt:lpstr>Lossescompens</vt:lpstr>
      <vt:lpstr>Deviations</vt:lpstr>
      <vt:lpstr>BalMarket_TOTAL!Print_Area</vt:lpstr>
      <vt:lpstr>'Reg capacity'!Print_Area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Dženeta Erović</cp:lastModifiedBy>
  <cp:lastPrinted>2019-02-22T12:59:48Z</cp:lastPrinted>
  <dcterms:created xsi:type="dcterms:W3CDTF">2019-02-01T09:31:08Z</dcterms:created>
  <dcterms:modified xsi:type="dcterms:W3CDTF">2019-03-11T10:57:55Z</dcterms:modified>
</cp:coreProperties>
</file>